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240" yWindow="90" windowWidth="18780" windowHeight="13020"/>
  </bookViews>
  <sheets>
    <sheet name="Hoja1" sheetId="1" r:id="rId1"/>
  </sheets>
  <definedNames>
    <definedName name="_xlnm.Print_Titles" localSheetId="0">Hoja1!$1:$1</definedName>
  </definedNames>
  <calcPr calcId="162913"/>
</workbook>
</file>

<file path=xl/calcChain.xml><?xml version="1.0" encoding="utf-8"?>
<calcChain xmlns="http://schemas.openxmlformats.org/spreadsheetml/2006/main">
  <c r="B8" i="1" l="1"/>
  <c r="F23" i="1"/>
  <c r="F22" i="1"/>
  <c r="F21" i="1"/>
  <c r="G20" i="1"/>
  <c r="H20" i="1"/>
  <c r="F20" i="1"/>
  <c r="G19" i="1"/>
  <c r="H19" i="1"/>
  <c r="F19" i="1"/>
  <c r="G18" i="1"/>
  <c r="H18" i="1"/>
  <c r="F18" i="1"/>
  <c r="G17" i="1"/>
  <c r="H17" i="1"/>
  <c r="F17" i="1"/>
  <c r="G16" i="1"/>
  <c r="H16" i="1"/>
  <c r="F16" i="1"/>
  <c r="G15" i="1"/>
  <c r="H15" i="1"/>
  <c r="F15" i="1"/>
</calcChain>
</file>

<file path=xl/sharedStrings.xml><?xml version="1.0" encoding="utf-8"?>
<sst xmlns="http://schemas.openxmlformats.org/spreadsheetml/2006/main" count="37" uniqueCount="36">
  <si>
    <t>ANEJO I</t>
  </si>
  <si>
    <t xml:space="preserve">CRITERIOS EVALUABLES DE FORMA AUTOMÁTICA MEDIANTE FÓRMULAS </t>
  </si>
  <si>
    <t>De acuerdo con el siguiente cuadro de unidades y precios:</t>
  </si>
  <si>
    <t>CUADRO DE UNIDADES Y PRECIOS</t>
  </si>
  <si>
    <t>TSA0069255</t>
  </si>
  <si>
    <r>
  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'</t>
    </r>
    <r>
      <rPr>
        <b/>
        <sz val="10"/>
        <rFont val="Arial"/>
        <family val="2"/>
      </rPr>
      <t>SUMINISTRO Y COLOCACIÓN DE ESTRUCTURA METÁLICA DE LA CUBIERTA PARA LA PUESTA EN USO DEL PALACIO DE CONGRESOS FASE II EN CÓRDOBA.' Ref.: TSA0069255</t>
    </r>
    <r>
      <rPr>
        <sz val="10"/>
        <rFont val="Arial"/>
        <family val="2"/>
      </rPr>
      <t>, se compromete en nombre propio o de la empresa a que representa, a prestar el objeto del presente pliego por un importe total de:</t>
    </r>
  </si>
  <si>
    <t>Nº Uds.</t>
  </si>
  <si>
    <t>Ud.</t>
  </si>
  <si>
    <t>Descripción</t>
  </si>
  <si>
    <t>Precio unit. (IVA no incluido)</t>
  </si>
  <si>
    <t>Importe (IVA no incluido)</t>
  </si>
  <si>
    <t>CERCHAS</t>
  </si>
  <si>
    <t>PLACACER</t>
  </si>
  <si>
    <t>u</t>
  </si>
  <si>
    <t xml:space="preserve">UD. PLACA DE ANCLAJE A ELEMENTOS DE HORMIGÓN O DE FÁBRICA EXISTENTES, CON P.P. DE TALADROS (4 O 6 POR PLACA, SEGÚN CASOS) PARA ANCLAJES Y TALADRO CENTRAL DE 5 MM DE DIÁMETRO CON MORTERO MONOCOMPONENTE FLUIDO DE RETRACCIÓN COMPENSADA A BASE DE CEMENTO PARA RELLENO BAJO PLACA  DE ESPESOR 10MM, TODO SEGÚN DETALLE PLANOS.  INCLUSO MEDIOS AUXILIARES, CORTE, ELABORACIÓN, REALIZACIÓN DE TALADROS, SOLDADURAS, MONTAJE, IMPRIMACIÓN CON CAPA DE IMPRIMACIÓN EPOXI Y P.P. DE CATAS, REGISTROS Y REPOSICIÓN DE LOS MISMOS, DE ELEMENTOS DE UNIÓN Y AYUDAS DE ALBAÑILERÍA; CONSTRUIDO SEGÚN NCSR-02, CTE. MEDIDO LA UNIDAD COLOCADA
</t>
  </si>
  <si>
    <t>11SBA40001.</t>
  </si>
  <si>
    <t>m</t>
  </si>
  <si>
    <t xml:space="preserve">BARANDILLA DE ACERO PARA ESCALERAS METALICAS DE MANTENIMIENTO, DE CARACTER?STICAS SEGUN DETALLES DE PLANOS, INCLUSO MEDIOS AUXILIARES, MATERIAL DE AGARRE Y FIJACION, AYUDAS DE ALBAÑILERIA. MEDIDA LA LONGITUD EJECUTADA.
</t>
  </si>
  <si>
    <t>11SWW00001.</t>
  </si>
  <si>
    <t>M2</t>
  </si>
  <si>
    <t xml:space="preserve">ENTRAMADO TIPO TRAMEX DE PLASTICO PP+FV., FORMANDO CUADRICULA DE 30X30 MM. Y BASTIDOR CON UNIONES ELECTROSOLDADAS, TORNILLOS, GANCHOS, I/ MEDIOS AUXILIARES, SOLDADURA Y AJUSTE A OTROS ELEMENTOS. MEDIDA LA SUPERFICIE EJECUTADA.
</t>
  </si>
  <si>
    <t>ACECONFOR</t>
  </si>
  <si>
    <t>kg</t>
  </si>
  <si>
    <t>ACERO EN PERFILES CONFORMADOS EN CALIENTE S 275 JR EN CERCHAS , MEDIANTE UNIÓN SOLDADA,  INCLUSO P.P. DE  CATAS, REGISTROS Y REPOSICIÓN DE LOS MISMOS, MEDIOS AUXILIARES, CORTE Y ELABORACIÓN, MONTAJE, LIJADO, IMPRIMACIÓN CON CAPA DE IMPRIMACIÓN EPOXI Y P.P. DE SOLDADURA, PREVIA LIMPIEZA DE BORDES, PLETINAS, CASQUILLOS, CALZOS METÁLICOS Y PIEZAS ESPECIALES; CONSTRUIDO SEGÚN NCSR-02, CTE. MEDIDO EL PESO NOMINAL.
CERCHAS</t>
  </si>
  <si>
    <t>E05AM132</t>
  </si>
  <si>
    <t>ud</t>
  </si>
  <si>
    <t>ANCLAJE QUÍMICO DISEÑADO PARA TRANSMITIR GRANDES CARGAS AL HORMIGÓN CÓMO MATERIAL BASE.. EN PRIMER LUGAR SE REALIZARÁ UN TALADRO, CON MARTILLO A ROTOPERCUSIÓN, DE 85 MM. DE PROFUNDIDAD Y 10 MM. DE DIÁMETRO EN EL ELEMENTO DE HORMIGÓN DE ESPESOR MÍNIMO 170 MM. A CONTINUACIÓN SE PROCEDERÁ A LA CORRECTA LIMPIEZA DEL TALADRO PARA, SEGUIDAMENTE, INYECTAR LA RESINA INYECTABLE DE MÁXIMO RENDIMIENTO HASTA LOS 2/3 DE LA PROFUNDIDAD DEL TALADRO. POSTERIORMENTE SE INTRODUCIRÁ LA VARILLA  ROSCADA  M8  CON UN LEVE MOVIMIENTO DE ROTACIÓN.. SE ESPERARÁ EL TIEMPO DE FRAGUADO CORRESPONDIENTE,. PARA FINALIZAR SE COLOCARÁ LA PIEZA A FIJAR Y SE DARÁ EL PAR DE APRIETE CORRESPONDIENTE SEGÚN LA FICHA TÉCNICA DEL PRODUCTO. ESTE ANCLAJE SE CALCULA SEGÚN LA NORMATIVA EUROPEA ETAG, EN SU ANEXO C  . INCLUSO MEDIOS AUXILIARES Y P.P. DE CATAS, REGISTROS Y REPOSICIÓN DE LOS MISMOS. MEDIDA LA UNIDAD EJECUTADA.</t>
  </si>
  <si>
    <t>T_B01034</t>
  </si>
  <si>
    <t>ACERO LAMINADO S275JR  EN PERFILES LAMINADOS EN CALIENTE, ELABORADO Y COLOCADO EN VIGAS, PILARES Y ZUNCHOS, Y CORREAS, INCLUSO PARTE PROPORCIONAL DE CORTES, UNIONES SOLDADAS, PIEZAS ESPECIALES Y DESPUNTES, Y DOS MANOS DE IMPRIMACION CON PINTURA DE MINIO ELECTROLITICO, INCLUYE MEDIOS AUXILIARES, DE ELEVACION, MONTADO Y COLOCADO, SEGUN NTE-EAS/EAV, CTE-DB-SE-A Y EAE. LOS TRABAJOS SERAN REALIZADOS POR SOLDADOR CUALIFICADO SEGUN NORMA UNE-EN 287-1:1992. MEDIDO EL PESO DE LAS UNIDADES EJECUTADOS</t>
  </si>
  <si>
    <t xml:space="preserve">Total importe base ofertado (IVA no incluido): </t>
  </si>
  <si>
    <t>Impuesto sobre el Valor Añadido:</t>
  </si>
  <si>
    <t>Importe total ofertado (IVA incluido):</t>
  </si>
  <si>
    <t xml:space="preserve"> € IVA incluido.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</si>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</sst>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2"/>
      <name val="Arial"/>
      <family val="2"/>
    </font>
    <font>
      <b/>
      <sz val="9"/>
      <name val="Arial"/>
      <family val="2"/>
    </font>
    <font>
      <b/>
      <sz val="10"/>
      <name val="Cambria"/>
      <family val="1"/>
    </font>
    <font>
      <b/>
      <sz val="10"/>
      <color indexed="4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C3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NumberFormat="1" applyFont="1" applyAlignment="1">
      <alignment horizontal="left" vertical="top" wrapText="1" shrinkToFit="1"/>
    </xf>
    <xf numFmtId="0" fontId="2" fillId="0" borderId="0" xfId="0" applyFont="1"/>
    <xf numFmtId="0" fontId="7" fillId="0" borderId="0" xfId="0" applyFont="1"/>
    <xf numFmtId="0" fontId="1" fillId="0" borderId="0" xfId="0" applyNumberFormat="1" applyFont="1" applyAlignment="1" applyProtection="1">
      <alignment vertical="center" wrapText="1" shrinkToFit="1"/>
    </xf>
    <xf numFmtId="0" fontId="2" fillId="0" borderId="0" xfId="0" applyFont="1" applyFill="1" applyAlignment="1" applyProtection="1">
      <alignment horizontal="center" vertical="top" wrapText="1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4" fontId="2" fillId="0" borderId="0" xfId="0" applyNumberFormat="1" applyFont="1" applyBorder="1" applyAlignment="1">
      <alignment horizontal="right" vertical="top"/>
    </xf>
    <xf numFmtId="0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Alignment="1" applyProtection="1">
      <alignment horizontal="justify" vertical="center" wrapText="1" shrinkToFit="1"/>
      <protection locked="0"/>
    </xf>
    <xf numFmtId="0" fontId="0" fillId="0" borderId="0" xfId="0" applyAlignment="1" applyProtection="1">
      <alignment horizontal="justify" vertical="center" wrapText="1" shrinkToFit="1"/>
      <protection locked="0"/>
    </xf>
    <xf numFmtId="0" fontId="0" fillId="0" borderId="0" xfId="0" applyAlignment="1">
      <alignment horizontal="justify" wrapTex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303772</xdr:colOff>
      <xdr:row>0</xdr:row>
      <xdr:rowOff>499915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94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499915</xdr:colOff>
      <xdr:row>0</xdr:row>
      <xdr:rowOff>499915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0"/>
          <a:ext cx="499915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30"/>
  <sheetViews>
    <sheetView tabSelected="1" topLeftCell="B4" workbookViewId="0">
      <selection activeCell="B7" sqref="B7:F7"/>
    </sheetView>
  </sheetViews>
  <sheetFormatPr baseColWidth="10" defaultRowHeight="12.75" x14ac:dyDescent="0.2"/>
  <cols>
    <col min="1" max="1" width="9.140625" style="5" hidden="1" customWidth="1"/>
    <col min="2" max="2" width="8.85546875" style="1" customWidth="1"/>
    <col min="3" max="3" width="6.42578125" style="1" customWidth="1"/>
    <col min="4" max="4" width="55.28515625" style="10" customWidth="1"/>
    <col min="5" max="5" width="11.42578125" style="4" customWidth="1"/>
    <col min="6" max="6" width="12" style="3" customWidth="1"/>
    <col min="7" max="8" width="11.42578125" hidden="1" customWidth="1"/>
  </cols>
  <sheetData>
    <row r="1" spans="1:13" ht="54" customHeight="1" x14ac:dyDescent="0.2"/>
    <row r="2" spans="1:13" ht="15" customHeight="1" x14ac:dyDescent="0.2">
      <c r="A2" s="5" t="s">
        <v>4</v>
      </c>
      <c r="B2" s="2"/>
    </row>
    <row r="3" spans="1:13" x14ac:dyDescent="0.2">
      <c r="E3" s="8"/>
    </row>
    <row r="4" spans="1:13" ht="14.25" customHeight="1" x14ac:dyDescent="0.2">
      <c r="C4" s="9"/>
      <c r="D4" s="21" t="s">
        <v>0</v>
      </c>
      <c r="E4" s="7"/>
    </row>
    <row r="5" spans="1:13" x14ac:dyDescent="0.2">
      <c r="B5" s="45" t="s">
        <v>1</v>
      </c>
      <c r="C5" s="45"/>
      <c r="D5" s="45"/>
      <c r="E5" s="45"/>
      <c r="F5" s="45"/>
      <c r="M5" s="6"/>
    </row>
    <row r="6" spans="1:13" ht="13.5" customHeight="1" x14ac:dyDescent="0.2">
      <c r="B6" s="20"/>
      <c r="C6" s="20"/>
      <c r="D6" s="20"/>
      <c r="E6" s="20"/>
      <c r="F6" s="20"/>
      <c r="M6" s="6"/>
    </row>
    <row r="7" spans="1:13" ht="89.25" customHeight="1" x14ac:dyDescent="0.2">
      <c r="B7" s="48" t="s">
        <v>5</v>
      </c>
      <c r="C7" s="49"/>
      <c r="D7" s="49"/>
      <c r="E7" s="49"/>
      <c r="F7" s="49"/>
      <c r="M7" s="6"/>
    </row>
    <row r="8" spans="1:13" s="18" customFormat="1" ht="15" customHeight="1" x14ac:dyDescent="0.2">
      <c r="A8" s="16"/>
      <c r="B8" s="46">
        <f xml:space="preserve"> + F23</f>
        <v>0</v>
      </c>
      <c r="C8" s="47"/>
      <c r="D8" s="17" t="s">
        <v>32</v>
      </c>
      <c r="E8" s="17"/>
      <c r="F8" s="17"/>
      <c r="M8" s="19"/>
    </row>
    <row r="9" spans="1:13" x14ac:dyDescent="0.2">
      <c r="B9" s="44" t="s">
        <v>2</v>
      </c>
      <c r="C9" s="44"/>
      <c r="D9" s="44"/>
      <c r="E9" s="44"/>
      <c r="F9" s="44"/>
      <c r="M9" s="6"/>
    </row>
    <row r="10" spans="1:13" x14ac:dyDescent="0.2">
      <c r="B10" s="12"/>
      <c r="C10" s="12"/>
      <c r="D10" s="13"/>
      <c r="E10" s="14"/>
      <c r="F10" s="15"/>
      <c r="M10" s="6"/>
    </row>
    <row r="11" spans="1:13" x14ac:dyDescent="0.2">
      <c r="D11" s="11" t="s">
        <v>3</v>
      </c>
      <c r="M11" s="6"/>
    </row>
    <row r="12" spans="1:13" x14ac:dyDescent="0.2">
      <c r="M12" s="6"/>
    </row>
    <row r="13" spans="1:13" s="23" customFormat="1" ht="38.25" x14ac:dyDescent="0.2">
      <c r="A13" s="22"/>
      <c r="B13" s="25" t="s">
        <v>6</v>
      </c>
      <c r="C13" s="26" t="s">
        <v>7</v>
      </c>
      <c r="D13" s="27" t="s">
        <v>8</v>
      </c>
      <c r="E13" s="28" t="s">
        <v>9</v>
      </c>
      <c r="F13" s="29" t="s">
        <v>10</v>
      </c>
      <c r="M13" s="24"/>
    </row>
    <row r="14" spans="1:13" s="23" customFormat="1" ht="19.5" customHeight="1" x14ac:dyDescent="0.2">
      <c r="A14" s="22"/>
      <c r="B14" s="30"/>
      <c r="C14" s="30"/>
      <c r="D14" s="31" t="s">
        <v>11</v>
      </c>
      <c r="E14" s="32"/>
      <c r="F14" s="33"/>
      <c r="M14" s="24"/>
    </row>
    <row r="15" spans="1:13" s="23" customFormat="1" ht="191.25" x14ac:dyDescent="0.2">
      <c r="A15" s="22" t="s">
        <v>12</v>
      </c>
      <c r="B15" s="30">
        <v>176</v>
      </c>
      <c r="C15" s="30" t="s">
        <v>13</v>
      </c>
      <c r="D15" s="31" t="s">
        <v>14</v>
      </c>
      <c r="E15" s="34"/>
      <c r="F15" s="33">
        <f t="shared" ref="F15:F20" si="0">IF(AND(ISEVEN(ROUND(E15,5)* B15*10^2),ROUND(MOD(ROUND(E15,5)* B15*10^2,1),2)&lt;=0.5),ROUNDDOWN(ROUND(E15,5)* B15,2),ROUND(ROUND(E15,5)* B15,2))</f>
        <v>0</v>
      </c>
      <c r="G15" s="23">
        <f t="shared" ref="G15:G20" si="1">IF(AND(ISEVEN(H15*10^2),ROUND(MOD(H15*10^2,1),2)&lt;=0.5),ROUNDDOWN(H15,2),ROUND(H15,2))</f>
        <v>0</v>
      </c>
      <c r="H15" s="23">
        <f t="shared" ref="H15:H20" si="2">0 * F15</f>
        <v>0</v>
      </c>
      <c r="M15" s="24"/>
    </row>
    <row r="16" spans="1:13" s="23" customFormat="1" ht="76.5" x14ac:dyDescent="0.2">
      <c r="A16" s="22" t="s">
        <v>15</v>
      </c>
      <c r="B16" s="30">
        <v>163.4</v>
      </c>
      <c r="C16" s="30" t="s">
        <v>16</v>
      </c>
      <c r="D16" s="31" t="s">
        <v>17</v>
      </c>
      <c r="E16" s="34"/>
      <c r="F16" s="33">
        <f t="shared" si="0"/>
        <v>0</v>
      </c>
      <c r="G16" s="23">
        <f t="shared" si="1"/>
        <v>0</v>
      </c>
      <c r="H16" s="23">
        <f t="shared" si="2"/>
        <v>0</v>
      </c>
      <c r="M16" s="24"/>
    </row>
    <row r="17" spans="1:13" s="23" customFormat="1" ht="76.5" x14ac:dyDescent="0.2">
      <c r="A17" s="22" t="s">
        <v>18</v>
      </c>
      <c r="B17" s="30">
        <v>117.63</v>
      </c>
      <c r="C17" s="30" t="s">
        <v>19</v>
      </c>
      <c r="D17" s="31" t="s">
        <v>20</v>
      </c>
      <c r="E17" s="34"/>
      <c r="F17" s="33">
        <f t="shared" si="0"/>
        <v>0</v>
      </c>
      <c r="G17" s="23">
        <f t="shared" si="1"/>
        <v>0</v>
      </c>
      <c r="H17" s="23">
        <f t="shared" si="2"/>
        <v>0</v>
      </c>
      <c r="M17" s="24"/>
    </row>
    <row r="18" spans="1:13" s="23" customFormat="1" ht="127.5" x14ac:dyDescent="0.2">
      <c r="A18" s="22" t="s">
        <v>21</v>
      </c>
      <c r="B18" s="30">
        <v>13141.85</v>
      </c>
      <c r="C18" s="30" t="s">
        <v>22</v>
      </c>
      <c r="D18" s="31" t="s">
        <v>23</v>
      </c>
      <c r="E18" s="34"/>
      <c r="F18" s="33">
        <f t="shared" si="0"/>
        <v>0</v>
      </c>
      <c r="G18" s="23">
        <f t="shared" si="1"/>
        <v>0</v>
      </c>
      <c r="H18" s="23">
        <f t="shared" si="2"/>
        <v>0</v>
      </c>
    </row>
    <row r="19" spans="1:13" s="23" customFormat="1" ht="267.75" x14ac:dyDescent="0.2">
      <c r="A19" s="22" t="s">
        <v>24</v>
      </c>
      <c r="B19" s="30">
        <v>464</v>
      </c>
      <c r="C19" s="30" t="s">
        <v>25</v>
      </c>
      <c r="D19" s="31" t="s">
        <v>26</v>
      </c>
      <c r="E19" s="34"/>
      <c r="F19" s="33">
        <f t="shared" si="0"/>
        <v>0</v>
      </c>
      <c r="G19" s="23">
        <f t="shared" si="1"/>
        <v>0</v>
      </c>
      <c r="H19" s="23">
        <f t="shared" si="2"/>
        <v>0</v>
      </c>
    </row>
    <row r="20" spans="1:13" s="23" customFormat="1" ht="140.25" x14ac:dyDescent="0.2">
      <c r="A20" s="22" t="s">
        <v>27</v>
      </c>
      <c r="B20" s="30">
        <v>12740.28</v>
      </c>
      <c r="C20" s="30" t="s">
        <v>22</v>
      </c>
      <c r="D20" s="31" t="s">
        <v>28</v>
      </c>
      <c r="E20" s="34"/>
      <c r="F20" s="33">
        <f t="shared" si="0"/>
        <v>0</v>
      </c>
      <c r="G20" s="23">
        <f t="shared" si="1"/>
        <v>0</v>
      </c>
      <c r="H20" s="23">
        <f t="shared" si="2"/>
        <v>0</v>
      </c>
    </row>
    <row r="21" spans="1:13" s="36" customFormat="1" ht="27.95" customHeight="1" x14ac:dyDescent="0.2">
      <c r="A21" s="35"/>
      <c r="B21" s="37"/>
      <c r="C21" s="38"/>
      <c r="D21" s="39"/>
      <c r="E21" s="40" t="s">
        <v>29</v>
      </c>
      <c r="F21" s="41">
        <f>SUM(F14:F20)</f>
        <v>0</v>
      </c>
    </row>
    <row r="22" spans="1:13" s="36" customFormat="1" ht="27.95" customHeight="1" x14ac:dyDescent="0.2">
      <c r="A22" s="35"/>
      <c r="B22" s="37"/>
      <c r="C22" s="38"/>
      <c r="D22" s="39"/>
      <c r="E22" s="40" t="s">
        <v>30</v>
      </c>
      <c r="F22" s="41">
        <f>ROUND(F21* 0.21, 2)</f>
        <v>0</v>
      </c>
    </row>
    <row r="23" spans="1:13" s="36" customFormat="1" ht="27.95" customHeight="1" x14ac:dyDescent="0.2">
      <c r="A23" s="35"/>
      <c r="B23" s="37"/>
      <c r="C23" s="38"/>
      <c r="D23" s="39"/>
      <c r="E23" s="40" t="s">
        <v>31</v>
      </c>
      <c r="F23" s="41">
        <f>SUM(F21:F22)</f>
        <v>0</v>
      </c>
    </row>
    <row r="27" spans="1:13" ht="51" customHeight="1" x14ac:dyDescent="0.2">
      <c r="B27" s="50" t="s">
        <v>33</v>
      </c>
      <c r="C27" s="50"/>
      <c r="D27" s="50"/>
      <c r="E27" s="50"/>
      <c r="F27" s="50"/>
    </row>
    <row r="29" spans="1:13" x14ac:dyDescent="0.2">
      <c r="F29" s="42" t="s">
        <v>34</v>
      </c>
    </row>
    <row r="30" spans="1:13" x14ac:dyDescent="0.2">
      <c r="F30" s="43" t="s">
        <v>35</v>
      </c>
    </row>
  </sheetData>
  <sheetProtection algorithmName="SHA-512" hashValue="G+p+7AoJRAM+Zoc2wtmhffsiSzgK7PTMt4JNKINgqk5cgUFaj0HBG9dwrBRszz65Wg/OdDw3bCBPV7cMlSzWZg==" saltValue="IPF2xmqBKl9fsGphGJAVEA==" spinCount="100000" sheet="1" objects="1" scenarios="1" formatRows="0" selectLockedCells="1"/>
  <mergeCells count="5">
    <mergeCell ref="B9:F9"/>
    <mergeCell ref="B5:F5"/>
    <mergeCell ref="B8:C8"/>
    <mergeCell ref="B7:F7"/>
    <mergeCell ref="B27:F27"/>
  </mergeCells>
  <phoneticPr fontId="0" type="noConversion"/>
  <conditionalFormatting sqref="F10:F26 F2:F4 F28:F65532">
    <cfRule type="cellIs" dxfId="0" priority="1" stopIfTrue="1" operator="equal">
      <formula>0</formula>
    </cfRule>
  </conditionalFormatting>
  <pageMargins left="0.59055118110236227" right="0.59055118110236227" top="0.39370078740157483" bottom="0.78740157480314965" header="0" footer="0"/>
  <pageSetup paperSize="9" scale="98" fitToHeight="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amaya1</dc:creator>
  <cp:lastModifiedBy>u_xen_vdi</cp:lastModifiedBy>
  <cp:lastPrinted>2019-03-13T10:36:06Z</cp:lastPrinted>
  <dcterms:created xsi:type="dcterms:W3CDTF">2007-01-22T10:55:29Z</dcterms:created>
  <dcterms:modified xsi:type="dcterms:W3CDTF">2020-06-10T12:08:21Z</dcterms:modified>
</cp:coreProperties>
</file>