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8780" windowHeight="13020"/>
  </bookViews>
  <sheets>
    <sheet name="Hoja1" sheetId="1" r:id="rId1"/>
  </sheets>
  <definedNames>
    <definedName name="_xlnm.Print_Titles" localSheetId="0">Hoja1!$1:$1</definedName>
  </definedNames>
  <calcPr calcId="145621"/>
</workbook>
</file>

<file path=xl/calcChain.xml><?xml version="1.0" encoding="utf-8"?>
<calcChain xmlns="http://schemas.openxmlformats.org/spreadsheetml/2006/main">
  <c r="B8" i="1" l="1"/>
  <c r="F42" i="1"/>
  <c r="F41" i="1"/>
  <c r="F40" i="1"/>
  <c r="G39" i="1"/>
  <c r="H39" i="1"/>
  <c r="F39" i="1"/>
  <c r="G38" i="1"/>
  <c r="H38" i="1"/>
  <c r="F38" i="1"/>
  <c r="G37" i="1"/>
  <c r="H37" i="1"/>
  <c r="F37" i="1"/>
  <c r="G36" i="1"/>
  <c r="H36" i="1"/>
  <c r="F36" i="1"/>
  <c r="G35" i="1"/>
  <c r="H35" i="1"/>
  <c r="F35" i="1"/>
  <c r="G34" i="1"/>
  <c r="H34" i="1"/>
  <c r="F34" i="1"/>
  <c r="G33" i="1"/>
  <c r="H33" i="1"/>
  <c r="F33" i="1"/>
  <c r="G32" i="1"/>
  <c r="H32" i="1"/>
  <c r="F32" i="1"/>
  <c r="G31" i="1"/>
  <c r="H31" i="1"/>
  <c r="F31" i="1"/>
  <c r="G30" i="1"/>
  <c r="H30" i="1"/>
  <c r="F30" i="1"/>
  <c r="G29" i="1"/>
  <c r="H29" i="1"/>
  <c r="F29" i="1"/>
  <c r="G28" i="1"/>
  <c r="H28" i="1"/>
  <c r="F28" i="1"/>
  <c r="G27" i="1"/>
  <c r="H27" i="1"/>
  <c r="F27" i="1"/>
  <c r="G26" i="1"/>
  <c r="H26" i="1"/>
  <c r="F26" i="1"/>
  <c r="G25" i="1"/>
  <c r="H25" i="1"/>
  <c r="F25" i="1"/>
  <c r="G24" i="1"/>
  <c r="H24" i="1"/>
  <c r="F24" i="1"/>
  <c r="G23" i="1"/>
  <c r="H23" i="1"/>
  <c r="F23" i="1"/>
  <c r="G22" i="1"/>
  <c r="H22" i="1"/>
  <c r="F22" i="1"/>
  <c r="G21" i="1"/>
  <c r="H21" i="1"/>
  <c r="F21" i="1"/>
  <c r="G20" i="1"/>
  <c r="H20" i="1"/>
  <c r="F20" i="1"/>
  <c r="G19" i="1"/>
  <c r="H19" i="1"/>
  <c r="F19" i="1"/>
  <c r="G18" i="1"/>
  <c r="H18" i="1"/>
  <c r="F18" i="1"/>
  <c r="G17" i="1"/>
  <c r="H17" i="1"/>
  <c r="F17" i="1"/>
  <c r="G16" i="1"/>
  <c r="H16" i="1"/>
  <c r="F16" i="1"/>
  <c r="G15" i="1"/>
  <c r="H15" i="1"/>
  <c r="F15" i="1"/>
  <c r="G14" i="1"/>
  <c r="H14" i="1"/>
  <c r="F14" i="1"/>
</calcChain>
</file>

<file path=xl/sharedStrings.xml><?xml version="1.0" encoding="utf-8"?>
<sst xmlns="http://schemas.openxmlformats.org/spreadsheetml/2006/main" count="96" uniqueCount="75">
  <si>
    <t>ANEJO I</t>
  </si>
  <si>
    <t xml:space="preserve">CRITERIOS EVALUABLES DE FORMA AUTOMÁTICA MEDIANTE FÓRMULAS </t>
  </si>
  <si>
    <t>De acuerdo con el siguiente cuadro de unidades y precios:</t>
  </si>
  <si>
    <t>CUADRO DE UNIDADES Y PRECIOS</t>
  </si>
  <si>
    <t>TSA0067934</t>
  </si>
  <si>
    <r>
      <t>El que suscribe D._                              _ domiciliado en _                        _, calle _                        _ y D.N.I. nº_           _ en su propio nombre, o en representación de _                                  _, con N.I.F._          _ con domicilio en _                                    _, calle _                             _  enterado de las condiciones y requisitos que se exigen para la adjudicación del contrato de '</t>
    </r>
    <r>
      <rPr>
        <b/>
        <sz val="10"/>
        <rFont val="Arial"/>
        <family val="2"/>
      </rPr>
      <t>TRABAJOS DE ENCOFRADO, DESENCOFRADO Y VERTIDO DE HORMIGÓN PARA LA OBRA VIAL DE CONEXIÓN DE OTERO A GRUPO ROCÍO.CEUTA' Ref.: TSA0067934</t>
    </r>
    <r>
      <rPr>
        <sz val="10"/>
        <rFont val="Arial"/>
        <family val="2"/>
      </rPr>
      <t>, se compromete en nombre propio o de la empresa a que representa, a prestar el objeto del presente pliego por un importe total de:</t>
    </r>
  </si>
  <si>
    <t>Nº Uds.</t>
  </si>
  <si>
    <t>Ud.</t>
  </si>
  <si>
    <t>Descripción</t>
  </si>
  <si>
    <t>Precio unit. (IPSI no incluido)</t>
  </si>
  <si>
    <t>Importe (IPSI no incluido)</t>
  </si>
  <si>
    <t>234623</t>
  </si>
  <si>
    <t>m3</t>
  </si>
  <si>
    <t>Mano de obra vertido hormigón para pretensar HP-40, Vertido, vibrado, fratasado manual, rasanteado y curado, totalmente colocado en muros trepantes. Incl. medios auxiliares. Medido volumen teorico.</t>
  </si>
  <si>
    <t>234624</t>
  </si>
  <si>
    <t xml:space="preserve">Mano de obra vertido de hormigón HA-30 Vertido, vibrado, fratasado manual, rasanteado y curado, vertido con bomba, en losas de cimentación (encepado de 2000 m3), EN DOS JORNADAS incluso tratamiento de juntas de hormigonado. Incl. medios auxiliares. Medido volumen teorico._x000D_
</t>
  </si>
  <si>
    <t>235430</t>
  </si>
  <si>
    <t>m2</t>
  </si>
  <si>
    <t xml:space="preserve">Mano de obra encofrado y desencofrado en arranque de estribos de muro de 2 caras hasta 5,5 m de altura. Arranque estribos.totalmente instalado. _x000D_
Incluye: Limpieza y preparación del plano de apoyo. Replanteo. Aplicación y suministro del líquido desencofrante. Montaje del sistema de encofrado. Colocación de elementos de sustentación, fijación y acodalamiento. Aplomado y nivelación del encofrado. Desmontaje del sistema de encofrado. Limpieza, reparación y almacenamiento selectivo del encofrado.Colocación de berenjenos, incl. suministro. Incluida toda la herramienta y medios auxiares necesarios._x000D_
Criterio de medición superficie de encofrado en contacto con el hormigón._x000D_
</t>
  </si>
  <si>
    <t>234625</t>
  </si>
  <si>
    <t xml:space="preserve">Mano de obra encofrado y desencofado en estribos con encofrado trepador homologado, izado con grua consolas, estabilizadores,totalmente colocado._x000D_
Incluye: Limpieza y preparación del plano de apoyo. Replanteo. Aplicación y suministro del líquido desencofrante. Montaje del sistema de encofrado. Colocación de elementos de sustentación, fijación y acodalamiento. Aplomado y nivelación del encofrado. Desmontaje del sistema de encofrado. Limpieza, reparación y almacenamiento selectivo del encofrado.Colocación de berenjenos, incl. suministro. Incluida toda la herramienta y medios auxiares necesarios._x000D_
Criterio de medición superficie de encofrado en contacto con el hormigón._x000D_
</t>
  </si>
  <si>
    <t>235431</t>
  </si>
  <si>
    <t xml:space="preserve">Mano de obra montaje  encofrado muro inclinado a 2 caras (entre 3 y 6 m) y pilono inclinado pentagonal (hasta 9 m) arranque mástiles y mamparo ,totalmente colocado._x000D_
Incluye: Limpieza y preparación del plano de apoyo. Replanteo. Aplicación y suministro del líquido desencofrante. Montaje del sistema de encofrado. Colocación de elementos de sustentación, fijación y acodalamiento. Aplomado y nivelación del encofrado. Desmontaje del sistema de encofrado. Limpieza, reparación y almacenamiento selectivo del encofrado.Colocación de berenjenos, incl. suministro. Incluida toda la herramienta y medios auxiares necesarios._x000D_
Criterio de medición superficie de encofrado en contacto con el hormigón._x000D_
</t>
  </si>
  <si>
    <t>234627</t>
  </si>
  <si>
    <t>Mano de obra de colocacion de prelosa prefabricada de hormigón tipo 1. Incl. nivelación.</t>
  </si>
  <si>
    <t>234628</t>
  </si>
  <si>
    <t>Mano de obra de vertido de hormigón para armar HA-30 en cimentaciones, pilotes, pantallas, encepados y aceras. Vertido, vibrado, fratasado manual, rasanteado y curado. Incl. medios auxiliares. Medido volumen teorico.</t>
  </si>
  <si>
    <t>234629</t>
  </si>
  <si>
    <t xml:space="preserve">Mano de obra de vertido de hormigón Hormigón HA-40, vertido con bomba, en losas de compresión._x000D_
Vertido, vibrado, fratasado manual, rasanteado y curado. Incl. medios auxiliares. Medido volumen teorico_x000D_
</t>
  </si>
  <si>
    <t>234630</t>
  </si>
  <si>
    <t>Mano de obra de aplicación de impermeabilización de muro o estructura enterrada, por su cara exterior, con emulsión bituminosa aniónica monocomponente, 1 kg/m² por mano Incluye: Preparación de la superficie soporte. Aplicación de la primera mano. Aplicación de la segunda mano</t>
  </si>
  <si>
    <t>234632</t>
  </si>
  <si>
    <t xml:space="preserve">Mano de obra de vertido de hormigón  HA-30/B/20/IIIa+E, con bomba, en alzado muros de contención._x000D_
Vertido, vibrado, fratasado manual, rasanteado y curado. Incl. medios auxiliares. Medido volumen teorico_x000D_
</t>
  </si>
  <si>
    <t>234633</t>
  </si>
  <si>
    <t>kg</t>
  </si>
  <si>
    <t>Mano de obra de colocación de acero para pretensar en cables Y 1860 S7, incluso p.p., elementos de sujecion Colocación y replanteo en los encofrados y apoyo en la armadura pasiva  de las piezas, vainas de plástico, que contienen los tendones sin tensionar y replanteo para colocación de placas de anclaje antes del vertido del hormigón. Los conductos se atan con alambres a los estribos constructivos auxiliares para prevenir su desplazamiento accidental durante el hormigonado. Incluidos apoyos auxiliares para colocación o soldaduras necesarias para ajustar desarrollo de los cables según planos.</t>
  </si>
  <si>
    <t>234634</t>
  </si>
  <si>
    <t>Mano de obra de aplicación de impermeabilización de losas y tableros de estructuras, con imprimación asfáltica 0,5 kg/m2 de betún fluidificado en una capa, sin incluir producto a emplear</t>
  </si>
  <si>
    <t>234635</t>
  </si>
  <si>
    <t>Mano de obra de colocación de lámina drenante de nódulos de polietileno con geotextil incorporado para impermeabilización y drenaje de trasdós de muros. Sin incluir material. Incluidos elem. de fijación y herramienta necesaria.</t>
  </si>
  <si>
    <t>234636</t>
  </si>
  <si>
    <t xml:space="preserve">Mano de obra de encofrado y desencofrado en una cara del muro, de sistema de encofrado a dos caras con acabado visto con textura lisa._x000D_
Incluye: Limpieza y preparación del plano de apoyo. Replanteo. Aplicación y suministro del líquido desencofrante. Montaje del sistema de encofrado. Colocación de elementos de sustentación, fijación y acodalamiento. Aplomado y nivelación del encofrado. Desmontaje del sistema de encofrado. Limpieza, reparación y almacenamiento selectivo del encofrado.Colocación de berenjenos, incl. suministro. Incluida toda la herramienta y medios auxiares necesarios._x000D_
Criterio de medición superficie de encofrado en contacto con el hormigón._x000D_
</t>
  </si>
  <si>
    <t>234637</t>
  </si>
  <si>
    <t xml:space="preserve">Mano de obra de vertido de hormigón HL-150/B/30, fabricado en central y vertido con bomba, para formación de capa de hormigón de limpieza y nivelado._x000D_
Vertido, vibrado, fratasado manual, rasanteado y curado. Incl. medios auxiliares. Medido volumen teorico_x000D_
</t>
  </si>
  <si>
    <t>234638</t>
  </si>
  <si>
    <t>ud</t>
  </si>
  <si>
    <t>Mano de obra de inserto de 14 mm con HILTI y relleno resina epoxi</t>
  </si>
  <si>
    <t>234639</t>
  </si>
  <si>
    <t xml:space="preserve">Mano de obra montaje de sistema de encofrado recuperable metálico, para losa de cimentación, formado por paneles metálicos, amortizables en 2 (ENCEPADO)._x000D_
Incluye: Limpieza y preparación del plano de apoyo. Replanteo. Aplicación y suministro del líquido desencofrante. Montaje del sistema de encofrado. Colocación de elementos de sustentación, fijación y acodalamiento. Aplomado y nivelación del encofrado. Desmontaje del sistema de encofrado. Limpieza, reparación y almacenamiento selectivo del encofrado.Colocación de berenjenos, incl. suministro. Incluida toda la herramienta y medios auxiares necesarios._x000D_
Criterio de medición superficie de encofrado en contacto con el hormigón._x000D_
</t>
  </si>
  <si>
    <t>235432</t>
  </si>
  <si>
    <t xml:space="preserve">Mano de obra de encofrado  en cimentaciones._x000D_
Incluye: Limpieza y preparación del plano de apoyo. Replanteo. Aplicación y suministro del líquido desencofrante. Montaje del sistema de encofrado. Colocación de elementos de sustentación, fijación y acodalamiento. Aplomado y nivelación del encofrado. Desmontaje del sistema de encofrado. Limpieza, reparación y almacenamiento selectivo del encofrado.Colocación de berenjenos, incl. suministro. Incluida toda la herramienta y medios auxiares necesarios._x000D_
Criterio de medición superficie de encofrado en contacto con el hormigón._x000D_
</t>
  </si>
  <si>
    <t>234640</t>
  </si>
  <si>
    <t xml:space="preserve">Mano de obra de encofrado  inclinado de pilono de mástiles y mamparo , incluso colocación, fijación y desencofrado, con estabilizaciones, consolas y plataformas de hormigonado, totalmente colocado._x000D_
Incluye: Limpieza y preparación del plano de apoyo. Replanteo. Aplicación y suministro del líquido desencofrante. Montaje del sistema de encofrado. Colocación de elementos de sustentación, fijación y acodalamiento. Aplomado y nivelación del encofrado. Desmontaje del sistema de encofrado. Limpieza, reparación y almacenamiento selectivo del encofrado.Colocación de berenjenos, incl. suministro. Incluida toda la herramienta y medios auxiares necesarios._x000D_
Criterio de medición superficie de encofrado en contacto con el hormigón._x000D_
</t>
  </si>
  <si>
    <t>234641</t>
  </si>
  <si>
    <t>m</t>
  </si>
  <si>
    <t>Mano de obra colocación tubo PVC de diámetro 150 mm ranurado sobre cama de arena de 10 cm de espesor, revestida con geotextil y rellena con grava. Incuida nivelación de asiento.</t>
  </si>
  <si>
    <t>234642</t>
  </si>
  <si>
    <t xml:space="preserve">Mano de obra de encofrado visto en paramentos verticales y/o inclinados, con acabado fenólico, en superficies planas y curvas._x000D_
Incluye: Limpieza y preparación del plano de apoyo. Replanteo. Aplicación y suministro del líquido desencofrante. Montaje del sistema de encofrado. Colocación de elementos de sustentación, fijación y acodalamiento. Aplomado y nivelación del encofrado. Desmontaje del sistema de encofrado. Limpieza, reparación y almacenamiento selectivo del encofrado.Colocación de berenjenos, incl. suministro. Incluida toda la herramienta y medios auxiares necesarios._x000D_
Criterio de medición superficie de encofrado en contacto con el hormigón._x000D_
</t>
  </si>
  <si>
    <t>234643</t>
  </si>
  <si>
    <t>Mano de obra de colocación de acero para pretensar en barras A 1030. Colocación y replanteo en los encofrados y apoyo en la armadura pasiva  de las placas de anclaje, las barras sin tensionar se colocarán según replanteo. Colocación de placas de anclaje antes del vertido del hormigón. Deben atar y calzar las barras a los estribos constructivos auxiliares para prevenir su desplazamiento accidentaldurante el hormigonado. Incluidos elementos auxiliares para colocación o soldaduras para desarrollo de los cables según planos.</t>
  </si>
  <si>
    <t>234646</t>
  </si>
  <si>
    <t>Mano de obra montaje cimbra cuajada  i/c proyecto, preparación de la superficie de apoyo, nivelación y apuntalamiento de la cimbra, pruebas de carga.</t>
  </si>
  <si>
    <t>235433</t>
  </si>
  <si>
    <t>Mano de obra de  montaje y desmontaje de andamio hasta 10 m de altura</t>
  </si>
  <si>
    <t>235434</t>
  </si>
  <si>
    <t>Mano de obra de  montaje y desmontaje de andamio hasta 20 m de altura</t>
  </si>
  <si>
    <t>235435</t>
  </si>
  <si>
    <t>Mano de obra de  montaje y desmontaje de red en andamio</t>
  </si>
  <si>
    <t xml:space="preserve">Total importe base ofertado (IPSI no incluido): </t>
  </si>
  <si>
    <t>Importe de IPSI:</t>
  </si>
  <si>
    <t>Importe total ofertado (IPSI incluido):</t>
  </si>
  <si>
    <t xml:space="preserve"> € IPSI incluido.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</si>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</sst>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2"/>
      <name val="Arial"/>
      <family val="2"/>
    </font>
    <font>
      <b/>
      <sz val="9"/>
      <name val="Arial"/>
      <family val="2"/>
    </font>
    <font>
      <b/>
      <sz val="10"/>
      <name val="Cambria"/>
      <family val="1"/>
    </font>
    <font>
      <b/>
      <sz val="10"/>
      <color indexed="4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C3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NumberFormat="1" applyFont="1" applyAlignment="1">
      <alignment horizontal="left" vertical="top" wrapText="1" shrinkToFit="1"/>
    </xf>
    <xf numFmtId="0" fontId="2" fillId="0" borderId="0" xfId="0" applyFont="1"/>
    <xf numFmtId="0" fontId="7" fillId="0" borderId="0" xfId="0" applyFont="1"/>
    <xf numFmtId="0" fontId="1" fillId="0" borderId="0" xfId="0" applyNumberFormat="1" applyFont="1" applyAlignment="1" applyProtection="1">
      <alignment vertical="center" wrapText="1" shrinkToFi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4" fontId="2" fillId="0" borderId="0" xfId="0" applyNumberFormat="1" applyFont="1" applyBorder="1" applyAlignment="1">
      <alignment horizontal="right" vertical="top"/>
    </xf>
    <xf numFmtId="0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wrapText="1" shrinkToFit="1"/>
      <protection locked="0"/>
    </xf>
    <xf numFmtId="0" fontId="0" fillId="0" borderId="0" xfId="0" applyAlignment="1">
      <alignment horizontal="justify" wrapText="1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303772</xdr:colOff>
      <xdr:row>0</xdr:row>
      <xdr:rowOff>499915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94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499915</xdr:colOff>
      <xdr:row>0</xdr:row>
      <xdr:rowOff>499915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0"/>
          <a:ext cx="49991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49"/>
  <sheetViews>
    <sheetView tabSelected="1" topLeftCell="B7" workbookViewId="0">
      <selection activeCell="B7" sqref="B7:F7"/>
    </sheetView>
  </sheetViews>
  <sheetFormatPr baseColWidth="10" defaultRowHeight="12.75" x14ac:dyDescent="0.2"/>
  <cols>
    <col min="1" max="1" width="9.140625" style="5" hidden="1" customWidth="1"/>
    <col min="2" max="2" width="8.85546875" style="1" customWidth="1"/>
    <col min="3" max="3" width="6.42578125" style="1" customWidth="1"/>
    <col min="4" max="4" width="55.28515625" style="11" customWidth="1"/>
    <col min="5" max="5" width="11.42578125" style="4" customWidth="1"/>
    <col min="6" max="6" width="12" style="3" customWidth="1"/>
    <col min="7" max="8" width="11.42578125" hidden="1" customWidth="1"/>
  </cols>
  <sheetData>
    <row r="1" spans="1:13" ht="54" customHeight="1" x14ac:dyDescent="0.2"/>
    <row r="2" spans="1:13" ht="15" customHeight="1" x14ac:dyDescent="0.2">
      <c r="A2" s="5" t="s">
        <v>4</v>
      </c>
      <c r="B2" s="2"/>
    </row>
    <row r="3" spans="1:13" x14ac:dyDescent="0.2">
      <c r="E3" s="8"/>
    </row>
    <row r="4" spans="1:13" ht="14.25" customHeight="1" x14ac:dyDescent="0.2">
      <c r="C4" s="9"/>
      <c r="D4" s="10" t="s">
        <v>0</v>
      </c>
      <c r="E4" s="7"/>
    </row>
    <row r="5" spans="1:13" x14ac:dyDescent="0.2">
      <c r="B5" s="44" t="s">
        <v>1</v>
      </c>
      <c r="C5" s="44"/>
      <c r="D5" s="44"/>
      <c r="E5" s="44"/>
      <c r="F5" s="44"/>
      <c r="M5" s="6"/>
    </row>
    <row r="6" spans="1:13" ht="13.5" customHeight="1" x14ac:dyDescent="0.2">
      <c r="B6" s="21"/>
      <c r="C6" s="21"/>
      <c r="D6" s="21"/>
      <c r="E6" s="21"/>
      <c r="F6" s="21"/>
      <c r="M6" s="6"/>
    </row>
    <row r="7" spans="1:13" ht="89.25" customHeight="1" x14ac:dyDescent="0.2">
      <c r="B7" s="47" t="s">
        <v>5</v>
      </c>
      <c r="C7" s="48"/>
      <c r="D7" s="48"/>
      <c r="E7" s="48"/>
      <c r="F7" s="48"/>
      <c r="M7" s="6"/>
    </row>
    <row r="8" spans="1:13" s="19" customFormat="1" ht="15" customHeight="1" x14ac:dyDescent="0.2">
      <c r="A8" s="17"/>
      <c r="B8" s="45">
        <f xml:space="preserve"> + F42</f>
        <v>0</v>
      </c>
      <c r="C8" s="46"/>
      <c r="D8" s="18" t="s">
        <v>71</v>
      </c>
      <c r="E8" s="18"/>
      <c r="F8" s="18"/>
      <c r="M8" s="20"/>
    </row>
    <row r="9" spans="1:13" x14ac:dyDescent="0.2">
      <c r="B9" s="43" t="s">
        <v>2</v>
      </c>
      <c r="C9" s="43"/>
      <c r="D9" s="43"/>
      <c r="E9" s="43"/>
      <c r="F9" s="43"/>
      <c r="M9" s="6"/>
    </row>
    <row r="10" spans="1:13" x14ac:dyDescent="0.2">
      <c r="B10" s="13"/>
      <c r="C10" s="13"/>
      <c r="D10" s="14"/>
      <c r="E10" s="15"/>
      <c r="F10" s="16"/>
      <c r="M10" s="6"/>
    </row>
    <row r="11" spans="1:13" x14ac:dyDescent="0.2">
      <c r="D11" s="12" t="s">
        <v>3</v>
      </c>
      <c r="M11" s="6"/>
    </row>
    <row r="12" spans="1:13" x14ac:dyDescent="0.2">
      <c r="M12" s="6"/>
    </row>
    <row r="13" spans="1:13" s="23" customFormat="1" ht="38.25" x14ac:dyDescent="0.2">
      <c r="A13" s="22"/>
      <c r="B13" s="25" t="s">
        <v>6</v>
      </c>
      <c r="C13" s="26" t="s">
        <v>7</v>
      </c>
      <c r="D13" s="27" t="s">
        <v>8</v>
      </c>
      <c r="E13" s="28" t="s">
        <v>9</v>
      </c>
      <c r="F13" s="29" t="s">
        <v>10</v>
      </c>
      <c r="M13" s="24"/>
    </row>
    <row r="14" spans="1:13" s="23" customFormat="1" ht="51" x14ac:dyDescent="0.2">
      <c r="A14" s="22" t="s">
        <v>11</v>
      </c>
      <c r="B14" s="30">
        <v>2183.19</v>
      </c>
      <c r="C14" s="30" t="s">
        <v>12</v>
      </c>
      <c r="D14" s="31" t="s">
        <v>13</v>
      </c>
      <c r="E14" s="33"/>
      <c r="F14" s="32">
        <f t="shared" ref="F14:F39" si="0">IF(AND(ISEVEN(ROUND(E14,5)* B14*10^2),ROUND(MOD(ROUND(E14,5)* B14*10^2,1),2)&lt;=0.5),ROUNDDOWN(ROUND(E14,5)* B14,2),ROUND(ROUND(E14,5)* B14,2))</f>
        <v>0</v>
      </c>
      <c r="G14" s="23">
        <f t="shared" ref="G14:G39" si="1">IF(AND(ISEVEN(H14*10^2),ROUND(MOD(H14*10^2,1),2)&lt;=0.5),ROUNDDOWN(H14,2),ROUND(H14,2))</f>
        <v>0</v>
      </c>
      <c r="H14" s="23">
        <f t="shared" ref="H14:H39" si="2">0.1 * F14</f>
        <v>0</v>
      </c>
      <c r="M14" s="24"/>
    </row>
    <row r="15" spans="1:13" s="23" customFormat="1" ht="76.5" x14ac:dyDescent="0.2">
      <c r="A15" s="22" t="s">
        <v>14</v>
      </c>
      <c r="B15" s="30">
        <v>2267.16</v>
      </c>
      <c r="C15" s="30" t="s">
        <v>12</v>
      </c>
      <c r="D15" s="31" t="s">
        <v>15</v>
      </c>
      <c r="E15" s="33"/>
      <c r="F15" s="32">
        <f t="shared" si="0"/>
        <v>0</v>
      </c>
      <c r="G15" s="23">
        <f t="shared" si="1"/>
        <v>0</v>
      </c>
      <c r="H15" s="23">
        <f t="shared" si="2"/>
        <v>0</v>
      </c>
      <c r="M15" s="24"/>
    </row>
    <row r="16" spans="1:13" s="23" customFormat="1" ht="178.5" x14ac:dyDescent="0.2">
      <c r="A16" s="22" t="s">
        <v>16</v>
      </c>
      <c r="B16" s="30">
        <v>750</v>
      </c>
      <c r="C16" s="30" t="s">
        <v>17</v>
      </c>
      <c r="D16" s="31" t="s">
        <v>18</v>
      </c>
      <c r="E16" s="33"/>
      <c r="F16" s="32">
        <f t="shared" si="0"/>
        <v>0</v>
      </c>
      <c r="G16" s="23">
        <f t="shared" si="1"/>
        <v>0</v>
      </c>
      <c r="H16" s="23">
        <f t="shared" si="2"/>
        <v>0</v>
      </c>
      <c r="M16" s="24"/>
    </row>
    <row r="17" spans="1:13" s="23" customFormat="1" ht="178.5" x14ac:dyDescent="0.2">
      <c r="A17" s="22" t="s">
        <v>19</v>
      </c>
      <c r="B17" s="30">
        <v>2000</v>
      </c>
      <c r="C17" s="30" t="s">
        <v>17</v>
      </c>
      <c r="D17" s="31" t="s">
        <v>20</v>
      </c>
      <c r="E17" s="33"/>
      <c r="F17" s="32">
        <f t="shared" si="0"/>
        <v>0</v>
      </c>
      <c r="G17" s="23">
        <f t="shared" si="1"/>
        <v>0</v>
      </c>
      <c r="H17" s="23">
        <f t="shared" si="2"/>
        <v>0</v>
      </c>
      <c r="M17" s="24"/>
    </row>
    <row r="18" spans="1:13" s="23" customFormat="1" ht="178.5" x14ac:dyDescent="0.2">
      <c r="A18" s="22" t="s">
        <v>21</v>
      </c>
      <c r="B18" s="30">
        <v>500</v>
      </c>
      <c r="C18" s="30" t="s">
        <v>17</v>
      </c>
      <c r="D18" s="31" t="s">
        <v>22</v>
      </c>
      <c r="E18" s="33"/>
      <c r="F18" s="32">
        <f t="shared" si="0"/>
        <v>0</v>
      </c>
      <c r="G18" s="23">
        <f t="shared" si="1"/>
        <v>0</v>
      </c>
      <c r="H18" s="23">
        <f t="shared" si="2"/>
        <v>0</v>
      </c>
    </row>
    <row r="19" spans="1:13" s="23" customFormat="1" ht="25.5" x14ac:dyDescent="0.2">
      <c r="A19" s="22" t="s">
        <v>23</v>
      </c>
      <c r="B19" s="30">
        <v>694.71</v>
      </c>
      <c r="C19" s="30" t="s">
        <v>17</v>
      </c>
      <c r="D19" s="31" t="s">
        <v>24</v>
      </c>
      <c r="E19" s="33"/>
      <c r="F19" s="32">
        <f t="shared" si="0"/>
        <v>0</v>
      </c>
      <c r="G19" s="23">
        <f t="shared" si="1"/>
        <v>0</v>
      </c>
      <c r="H19" s="23">
        <f t="shared" si="2"/>
        <v>0</v>
      </c>
    </row>
    <row r="20" spans="1:13" s="23" customFormat="1" ht="51" x14ac:dyDescent="0.2">
      <c r="A20" s="22" t="s">
        <v>25</v>
      </c>
      <c r="B20" s="30">
        <v>455.19</v>
      </c>
      <c r="C20" s="30" t="s">
        <v>12</v>
      </c>
      <c r="D20" s="31" t="s">
        <v>26</v>
      </c>
      <c r="E20" s="33"/>
      <c r="F20" s="32">
        <f t="shared" si="0"/>
        <v>0</v>
      </c>
      <c r="G20" s="23">
        <f t="shared" si="1"/>
        <v>0</v>
      </c>
      <c r="H20" s="23">
        <f t="shared" si="2"/>
        <v>0</v>
      </c>
    </row>
    <row r="21" spans="1:13" s="23" customFormat="1" ht="63.75" x14ac:dyDescent="0.2">
      <c r="A21" s="22" t="s">
        <v>27</v>
      </c>
      <c r="B21" s="30">
        <v>242.44</v>
      </c>
      <c r="C21" s="30" t="s">
        <v>12</v>
      </c>
      <c r="D21" s="31" t="s">
        <v>28</v>
      </c>
      <c r="E21" s="33"/>
      <c r="F21" s="32">
        <f t="shared" si="0"/>
        <v>0</v>
      </c>
      <c r="G21" s="23">
        <f t="shared" si="1"/>
        <v>0</v>
      </c>
      <c r="H21" s="23">
        <f t="shared" si="2"/>
        <v>0</v>
      </c>
    </row>
    <row r="22" spans="1:13" s="23" customFormat="1" ht="63.75" x14ac:dyDescent="0.2">
      <c r="A22" s="22" t="s">
        <v>29</v>
      </c>
      <c r="B22" s="30">
        <v>6816.58</v>
      </c>
      <c r="C22" s="30" t="s">
        <v>17</v>
      </c>
      <c r="D22" s="31" t="s">
        <v>30</v>
      </c>
      <c r="E22" s="33"/>
      <c r="F22" s="32">
        <f t="shared" si="0"/>
        <v>0</v>
      </c>
      <c r="G22" s="23">
        <f t="shared" si="1"/>
        <v>0</v>
      </c>
      <c r="H22" s="23">
        <f t="shared" si="2"/>
        <v>0</v>
      </c>
    </row>
    <row r="23" spans="1:13" s="23" customFormat="1" ht="63.75" x14ac:dyDescent="0.2">
      <c r="A23" s="22" t="s">
        <v>31</v>
      </c>
      <c r="B23" s="30">
        <v>144.66999999999999</v>
      </c>
      <c r="C23" s="30" t="s">
        <v>12</v>
      </c>
      <c r="D23" s="31" t="s">
        <v>32</v>
      </c>
      <c r="E23" s="33"/>
      <c r="F23" s="32">
        <f t="shared" si="0"/>
        <v>0</v>
      </c>
      <c r="G23" s="23">
        <f t="shared" si="1"/>
        <v>0</v>
      </c>
      <c r="H23" s="23">
        <f t="shared" si="2"/>
        <v>0</v>
      </c>
    </row>
    <row r="24" spans="1:13" s="23" customFormat="1" ht="127.5" x14ac:dyDescent="0.2">
      <c r="A24" s="22" t="s">
        <v>33</v>
      </c>
      <c r="B24" s="30">
        <v>7806.72</v>
      </c>
      <c r="C24" s="30" t="s">
        <v>34</v>
      </c>
      <c r="D24" s="31" t="s">
        <v>35</v>
      </c>
      <c r="E24" s="33"/>
      <c r="F24" s="32">
        <f t="shared" si="0"/>
        <v>0</v>
      </c>
      <c r="G24" s="23">
        <f t="shared" si="1"/>
        <v>0</v>
      </c>
      <c r="H24" s="23">
        <f t="shared" si="2"/>
        <v>0</v>
      </c>
    </row>
    <row r="25" spans="1:13" s="23" customFormat="1" ht="38.25" x14ac:dyDescent="0.2">
      <c r="A25" s="22" t="s">
        <v>36</v>
      </c>
      <c r="B25" s="30">
        <v>1164.27</v>
      </c>
      <c r="C25" s="30" t="s">
        <v>17</v>
      </c>
      <c r="D25" s="31" t="s">
        <v>37</v>
      </c>
      <c r="E25" s="33"/>
      <c r="F25" s="32">
        <f t="shared" si="0"/>
        <v>0</v>
      </c>
      <c r="G25" s="23">
        <f t="shared" si="1"/>
        <v>0</v>
      </c>
      <c r="H25" s="23">
        <f t="shared" si="2"/>
        <v>0</v>
      </c>
    </row>
    <row r="26" spans="1:13" s="23" customFormat="1" ht="51" x14ac:dyDescent="0.2">
      <c r="A26" s="22" t="s">
        <v>38</v>
      </c>
      <c r="B26" s="30">
        <v>2800.79</v>
      </c>
      <c r="C26" s="30" t="s">
        <v>17</v>
      </c>
      <c r="D26" s="31" t="s">
        <v>39</v>
      </c>
      <c r="E26" s="33"/>
      <c r="F26" s="32">
        <f t="shared" si="0"/>
        <v>0</v>
      </c>
      <c r="G26" s="23">
        <f t="shared" si="1"/>
        <v>0</v>
      </c>
      <c r="H26" s="23">
        <f t="shared" si="2"/>
        <v>0</v>
      </c>
    </row>
    <row r="27" spans="1:13" s="23" customFormat="1" ht="178.5" x14ac:dyDescent="0.2">
      <c r="A27" s="22" t="s">
        <v>40</v>
      </c>
      <c r="B27" s="30">
        <v>652.67999999999995</v>
      </c>
      <c r="C27" s="30" t="s">
        <v>17</v>
      </c>
      <c r="D27" s="31" t="s">
        <v>41</v>
      </c>
      <c r="E27" s="33"/>
      <c r="F27" s="32">
        <f t="shared" si="0"/>
        <v>0</v>
      </c>
      <c r="G27" s="23">
        <f t="shared" si="1"/>
        <v>0</v>
      </c>
      <c r="H27" s="23">
        <f t="shared" si="2"/>
        <v>0</v>
      </c>
    </row>
    <row r="28" spans="1:13" s="23" customFormat="1" ht="76.5" x14ac:dyDescent="0.2">
      <c r="A28" s="22" t="s">
        <v>42</v>
      </c>
      <c r="B28" s="30">
        <v>129.97999999999999</v>
      </c>
      <c r="C28" s="30" t="s">
        <v>12</v>
      </c>
      <c r="D28" s="31" t="s">
        <v>43</v>
      </c>
      <c r="E28" s="33"/>
      <c r="F28" s="32">
        <f t="shared" si="0"/>
        <v>0</v>
      </c>
      <c r="G28" s="23">
        <f t="shared" si="1"/>
        <v>0</v>
      </c>
      <c r="H28" s="23">
        <f t="shared" si="2"/>
        <v>0</v>
      </c>
    </row>
    <row r="29" spans="1:13" s="23" customFormat="1" ht="25.5" x14ac:dyDescent="0.2">
      <c r="A29" s="22" t="s">
        <v>44</v>
      </c>
      <c r="B29" s="30">
        <v>260</v>
      </c>
      <c r="C29" s="30" t="s">
        <v>45</v>
      </c>
      <c r="D29" s="31" t="s">
        <v>46</v>
      </c>
      <c r="E29" s="33"/>
      <c r="F29" s="32">
        <f t="shared" si="0"/>
        <v>0</v>
      </c>
      <c r="G29" s="23">
        <f t="shared" si="1"/>
        <v>0</v>
      </c>
      <c r="H29" s="23">
        <f t="shared" si="2"/>
        <v>0</v>
      </c>
    </row>
    <row r="30" spans="1:13" s="23" customFormat="1" ht="178.5" x14ac:dyDescent="0.2">
      <c r="A30" s="22" t="s">
        <v>47</v>
      </c>
      <c r="B30" s="30">
        <v>400</v>
      </c>
      <c r="C30" s="30" t="s">
        <v>17</v>
      </c>
      <c r="D30" s="31" t="s">
        <v>48</v>
      </c>
      <c r="E30" s="33"/>
      <c r="F30" s="32">
        <f t="shared" si="0"/>
        <v>0</v>
      </c>
      <c r="G30" s="23">
        <f t="shared" si="1"/>
        <v>0</v>
      </c>
      <c r="H30" s="23">
        <f t="shared" si="2"/>
        <v>0</v>
      </c>
    </row>
    <row r="31" spans="1:13" s="23" customFormat="1" ht="153" x14ac:dyDescent="0.2">
      <c r="A31" s="22" t="s">
        <v>49</v>
      </c>
      <c r="B31" s="30">
        <v>150</v>
      </c>
      <c r="C31" s="30" t="s">
        <v>17</v>
      </c>
      <c r="D31" s="31" t="s">
        <v>50</v>
      </c>
      <c r="E31" s="33"/>
      <c r="F31" s="32">
        <f t="shared" si="0"/>
        <v>0</v>
      </c>
      <c r="G31" s="23">
        <f t="shared" si="1"/>
        <v>0</v>
      </c>
      <c r="H31" s="23">
        <f t="shared" si="2"/>
        <v>0</v>
      </c>
    </row>
    <row r="32" spans="1:13" s="23" customFormat="1" ht="191.25" x14ac:dyDescent="0.2">
      <c r="A32" s="22" t="s">
        <v>51</v>
      </c>
      <c r="B32" s="30">
        <v>500</v>
      </c>
      <c r="C32" s="30" t="s">
        <v>17</v>
      </c>
      <c r="D32" s="31" t="s">
        <v>52</v>
      </c>
      <c r="E32" s="33"/>
      <c r="F32" s="32">
        <f t="shared" si="0"/>
        <v>0</v>
      </c>
      <c r="G32" s="23">
        <f t="shared" si="1"/>
        <v>0</v>
      </c>
      <c r="H32" s="23">
        <f t="shared" si="2"/>
        <v>0</v>
      </c>
    </row>
    <row r="33" spans="1:8" s="23" customFormat="1" ht="38.25" x14ac:dyDescent="0.2">
      <c r="A33" s="22" t="s">
        <v>53</v>
      </c>
      <c r="B33" s="30">
        <v>173.49</v>
      </c>
      <c r="C33" s="30" t="s">
        <v>54</v>
      </c>
      <c r="D33" s="31" t="s">
        <v>55</v>
      </c>
      <c r="E33" s="33"/>
      <c r="F33" s="32">
        <f t="shared" si="0"/>
        <v>0</v>
      </c>
      <c r="G33" s="23">
        <f t="shared" si="1"/>
        <v>0</v>
      </c>
      <c r="H33" s="23">
        <f t="shared" si="2"/>
        <v>0</v>
      </c>
    </row>
    <row r="34" spans="1:8" s="23" customFormat="1" ht="178.5" x14ac:dyDescent="0.2">
      <c r="A34" s="22" t="s">
        <v>56</v>
      </c>
      <c r="B34" s="30">
        <v>183.77</v>
      </c>
      <c r="C34" s="30" t="s">
        <v>17</v>
      </c>
      <c r="D34" s="31" t="s">
        <v>57</v>
      </c>
      <c r="E34" s="33"/>
      <c r="F34" s="32">
        <f t="shared" si="0"/>
        <v>0</v>
      </c>
      <c r="G34" s="23">
        <f t="shared" si="1"/>
        <v>0</v>
      </c>
      <c r="H34" s="23">
        <f t="shared" si="2"/>
        <v>0</v>
      </c>
    </row>
    <row r="35" spans="1:8" s="23" customFormat="1" ht="114.75" x14ac:dyDescent="0.2">
      <c r="A35" s="22" t="s">
        <v>58</v>
      </c>
      <c r="B35" s="30">
        <v>1342.32</v>
      </c>
      <c r="C35" s="30" t="s">
        <v>34</v>
      </c>
      <c r="D35" s="31" t="s">
        <v>59</v>
      </c>
      <c r="E35" s="33"/>
      <c r="F35" s="32">
        <f t="shared" si="0"/>
        <v>0</v>
      </c>
      <c r="G35" s="23">
        <f t="shared" si="1"/>
        <v>0</v>
      </c>
      <c r="H35" s="23">
        <f t="shared" si="2"/>
        <v>0</v>
      </c>
    </row>
    <row r="36" spans="1:8" s="23" customFormat="1" ht="38.25" x14ac:dyDescent="0.2">
      <c r="A36" s="22" t="s">
        <v>60</v>
      </c>
      <c r="B36" s="30">
        <v>101</v>
      </c>
      <c r="C36" s="30" t="s">
        <v>12</v>
      </c>
      <c r="D36" s="31" t="s">
        <v>61</v>
      </c>
      <c r="E36" s="33"/>
      <c r="F36" s="32">
        <f t="shared" si="0"/>
        <v>0</v>
      </c>
      <c r="G36" s="23">
        <f t="shared" si="1"/>
        <v>0</v>
      </c>
      <c r="H36" s="23">
        <f t="shared" si="2"/>
        <v>0</v>
      </c>
    </row>
    <row r="37" spans="1:8" s="23" customFormat="1" ht="25.5" x14ac:dyDescent="0.2">
      <c r="A37" s="22" t="s">
        <v>62</v>
      </c>
      <c r="B37" s="30">
        <v>200</v>
      </c>
      <c r="C37" s="30" t="s">
        <v>17</v>
      </c>
      <c r="D37" s="31" t="s">
        <v>63</v>
      </c>
      <c r="E37" s="33"/>
      <c r="F37" s="32">
        <f t="shared" si="0"/>
        <v>0</v>
      </c>
      <c r="G37" s="23">
        <f t="shared" si="1"/>
        <v>0</v>
      </c>
      <c r="H37" s="23">
        <f t="shared" si="2"/>
        <v>0</v>
      </c>
    </row>
    <row r="38" spans="1:8" s="23" customFormat="1" ht="25.5" x14ac:dyDescent="0.2">
      <c r="A38" s="22" t="s">
        <v>64</v>
      </c>
      <c r="B38" s="30">
        <v>100</v>
      </c>
      <c r="C38" s="30" t="s">
        <v>17</v>
      </c>
      <c r="D38" s="31" t="s">
        <v>65</v>
      </c>
      <c r="E38" s="33"/>
      <c r="F38" s="32">
        <f t="shared" si="0"/>
        <v>0</v>
      </c>
      <c r="G38" s="23">
        <f t="shared" si="1"/>
        <v>0</v>
      </c>
      <c r="H38" s="23">
        <f t="shared" si="2"/>
        <v>0</v>
      </c>
    </row>
    <row r="39" spans="1:8" s="23" customFormat="1" x14ac:dyDescent="0.2">
      <c r="A39" s="22" t="s">
        <v>66</v>
      </c>
      <c r="B39" s="30">
        <v>100</v>
      </c>
      <c r="C39" s="30" t="s">
        <v>17</v>
      </c>
      <c r="D39" s="31" t="s">
        <v>67</v>
      </c>
      <c r="E39" s="33"/>
      <c r="F39" s="32">
        <f t="shared" si="0"/>
        <v>0</v>
      </c>
      <c r="G39" s="23">
        <f t="shared" si="1"/>
        <v>0</v>
      </c>
      <c r="H39" s="23">
        <f t="shared" si="2"/>
        <v>0</v>
      </c>
    </row>
    <row r="40" spans="1:8" s="35" customFormat="1" ht="27.95" customHeight="1" x14ac:dyDescent="0.2">
      <c r="A40" s="34"/>
      <c r="B40" s="36"/>
      <c r="C40" s="37"/>
      <c r="D40" s="38"/>
      <c r="E40" s="39" t="s">
        <v>68</v>
      </c>
      <c r="F40" s="40">
        <f>SUM(F14:F39)</f>
        <v>0</v>
      </c>
    </row>
    <row r="41" spans="1:8" s="35" customFormat="1" ht="27.95" customHeight="1" x14ac:dyDescent="0.2">
      <c r="A41" s="34"/>
      <c r="B41" s="36"/>
      <c r="C41" s="37"/>
      <c r="D41" s="38"/>
      <c r="E41" s="39" t="s">
        <v>69</v>
      </c>
      <c r="F41" s="40">
        <f>SUM(G14:G39)</f>
        <v>0</v>
      </c>
    </row>
    <row r="42" spans="1:8" s="35" customFormat="1" ht="27.95" customHeight="1" x14ac:dyDescent="0.2">
      <c r="A42" s="34"/>
      <c r="B42" s="36"/>
      <c r="C42" s="37"/>
      <c r="D42" s="38"/>
      <c r="E42" s="39" t="s">
        <v>70</v>
      </c>
      <c r="F42" s="40">
        <f>SUM(F40:F41)</f>
        <v>0</v>
      </c>
    </row>
    <row r="46" spans="1:8" ht="51" customHeight="1" x14ac:dyDescent="0.2">
      <c r="B46" s="49" t="s">
        <v>72</v>
      </c>
      <c r="C46" s="49"/>
      <c r="D46" s="49"/>
      <c r="E46" s="49"/>
      <c r="F46" s="49"/>
    </row>
    <row r="48" spans="1:8" x14ac:dyDescent="0.2">
      <c r="F48" s="41" t="s">
        <v>73</v>
      </c>
    </row>
    <row r="49" spans="6:6" x14ac:dyDescent="0.2">
      <c r="F49" s="42" t="s">
        <v>74</v>
      </c>
    </row>
  </sheetData>
  <sheetProtection password="D86F" sheet="1" objects="1" scenarios="1" formatRows="0" selectLockedCells="1"/>
  <mergeCells count="5">
    <mergeCell ref="B9:F9"/>
    <mergeCell ref="B5:F5"/>
    <mergeCell ref="B8:C8"/>
    <mergeCell ref="B7:F7"/>
    <mergeCell ref="B46:F46"/>
  </mergeCells>
  <phoneticPr fontId="0" type="noConversion"/>
  <conditionalFormatting sqref="F10:F45 F2:F4 F47:F65532">
    <cfRule type="cellIs" dxfId="0" priority="1" stopIfTrue="1" operator="equal">
      <formula>0</formula>
    </cfRule>
  </conditionalFormatting>
  <pageMargins left="0.59055118110236227" right="0.59055118110236227" top="0.39370078740157483" bottom="0.78740157480314965" header="0" footer="0"/>
  <pageSetup paperSize="9" scale="98" fitToHeight="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TRAGSA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amaya1</dc:creator>
  <cp:lastModifiedBy>u_xen_vdi</cp:lastModifiedBy>
  <cp:lastPrinted>2019-03-13T10:36:06Z</cp:lastPrinted>
  <dcterms:created xsi:type="dcterms:W3CDTF">2007-01-22T10:55:29Z</dcterms:created>
  <dcterms:modified xsi:type="dcterms:W3CDTF">2019-11-13T11:49:07Z</dcterms:modified>
</cp:coreProperties>
</file>