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240" yWindow="90" windowWidth="18780" windowHeight="13020"/>
  </bookViews>
  <sheets>
    <sheet name="Hoja1" sheetId="1" r:id="rId1"/>
  </sheets>
  <definedNames>
    <definedName name="_xlnm.Print_Titles" localSheetId="0">Hoja1!$1:$1</definedName>
  </definedNames>
  <calcPr calcId="162913"/>
</workbook>
</file>

<file path=xl/calcChain.xml><?xml version="1.0" encoding="utf-8"?>
<calcChain xmlns="http://schemas.openxmlformats.org/spreadsheetml/2006/main">
  <c r="B8" i="1" l="1"/>
  <c r="F37" i="1"/>
  <c r="F36" i="1"/>
  <c r="F35" i="1"/>
  <c r="G34" i="1"/>
  <c r="H34" i="1"/>
  <c r="F34" i="1"/>
  <c r="G33" i="1"/>
  <c r="H33" i="1"/>
  <c r="F33" i="1"/>
  <c r="G32" i="1"/>
  <c r="H32" i="1"/>
  <c r="F32" i="1"/>
  <c r="G31" i="1"/>
  <c r="H31" i="1"/>
  <c r="F31" i="1"/>
  <c r="G30" i="1"/>
  <c r="H30" i="1"/>
  <c r="F30" i="1"/>
  <c r="G29" i="1"/>
  <c r="H29" i="1"/>
  <c r="F29" i="1"/>
  <c r="G28" i="1"/>
  <c r="H28" i="1"/>
  <c r="F28" i="1"/>
  <c r="G27" i="1"/>
  <c r="H27" i="1"/>
  <c r="F27" i="1"/>
  <c r="G26" i="1"/>
  <c r="H26" i="1"/>
  <c r="F26" i="1"/>
  <c r="G25" i="1"/>
  <c r="H25" i="1"/>
  <c r="F25" i="1"/>
  <c r="G24" i="1"/>
  <c r="H24" i="1"/>
  <c r="F24" i="1"/>
  <c r="G23" i="1"/>
  <c r="H23" i="1"/>
  <c r="F23" i="1"/>
  <c r="G22" i="1"/>
  <c r="H22" i="1"/>
  <c r="F22" i="1"/>
  <c r="G21" i="1"/>
  <c r="H21" i="1"/>
  <c r="F21" i="1"/>
  <c r="G20" i="1"/>
  <c r="H20" i="1"/>
  <c r="F20" i="1"/>
  <c r="G19" i="1"/>
  <c r="H19" i="1"/>
  <c r="F19" i="1"/>
  <c r="G18" i="1"/>
  <c r="H18" i="1"/>
  <c r="F18" i="1"/>
  <c r="G17" i="1"/>
  <c r="H17" i="1"/>
  <c r="F17" i="1"/>
  <c r="G16" i="1"/>
  <c r="H16" i="1"/>
  <c r="F16" i="1"/>
  <c r="G15" i="1"/>
  <c r="H15" i="1"/>
  <c r="F15" i="1"/>
  <c r="G14" i="1"/>
  <c r="H14" i="1"/>
  <c r="F14" i="1"/>
</calcChain>
</file>

<file path=xl/sharedStrings.xml><?xml version="1.0" encoding="utf-8"?>
<sst xmlns="http://schemas.openxmlformats.org/spreadsheetml/2006/main" count="81" uniqueCount="61">
  <si>
    <t>ANEJO I</t>
  </si>
  <si>
    <t xml:space="preserve">CRITERIOS EVALUABLES DE FORMA AUTOMÁTICA MEDIANTE FÓRMULAS </t>
  </si>
  <si>
    <t>De acuerdo con el siguiente cuadro de unidades y precios:</t>
  </si>
  <si>
    <t>CUADRO DE UNIDADES Y PRECIOS</t>
  </si>
  <si>
    <t>TSA0069368</t>
  </si>
  <si>
    <r>
      <t>El que suscribe D._                              _ domiciliado en _                        _, calle _                        _ y D.N.I. nº_           _ en su propio nombre, o en representación de _                                  _, con N.I.F._          _ con domicilio en _                                    _, calle _                             _  enterado de las condiciones y requisitos que se exigen para la adjudicación del contrato de '</t>
    </r>
    <r>
      <rPr>
        <b/>
        <sz val="10"/>
        <rFont val="Arial"/>
        <family val="2"/>
      </rPr>
      <t>CONTROL DE CALIDAD PARA LAS OBRAS DE TRAGSA EN LA PROVINCIA DE MÁLAGA' Ref.: TSA0069368</t>
    </r>
    <r>
      <rPr>
        <sz val="10"/>
        <rFont val="Arial"/>
        <family val="2"/>
      </rPr>
      <t>, se compromete en nombre propio o de la empresa a que representa, a prestar el objeto del presente pliego por un importe total de:</t>
    </r>
  </si>
  <si>
    <t>Nº Uds. Estimad.</t>
  </si>
  <si>
    <t>Ud.</t>
  </si>
  <si>
    <t>Descripción</t>
  </si>
  <si>
    <t>Precio unit. (IVA no incluido)</t>
  </si>
  <si>
    <t>Importe (IVA no incluido)</t>
  </si>
  <si>
    <t>Q01002</t>
  </si>
  <si>
    <t>ud</t>
  </si>
  <si>
    <t>Análisis granulométrico de suelos por tamizado. UNE 103105:1995.</t>
  </si>
  <si>
    <t>Q01003</t>
  </si>
  <si>
    <t>Determinación del límite líquido de un suelo por el método del aparato de Casagrande. UNE 103103:1994.</t>
  </si>
  <si>
    <t>Q01004</t>
  </si>
  <si>
    <t>Determinación del límite plástico de un suelo. UNE 103104:1993.</t>
  </si>
  <si>
    <t>Q01005</t>
  </si>
  <si>
    <t>Determinación de las características de retracción de un suelo. UNE 103108:1996.</t>
  </si>
  <si>
    <t>Q01007</t>
  </si>
  <si>
    <t>Método de ensayo para determinar en el laboratorio el índice CBR de un suelo. UNE 103502:1995.</t>
  </si>
  <si>
    <t>Q01011</t>
  </si>
  <si>
    <t>Determinación "in situ" de la densidad de un suelo por isótopos radiactivos. ASTM D6938:2010 (mínimo 6 determinaciones. Precio unitario).</t>
  </si>
  <si>
    <t>Q01013</t>
  </si>
  <si>
    <t>Geotecnia. Ensayo de compactación Proctor normal. UNE 103500:1994.</t>
  </si>
  <si>
    <t>Q01014</t>
  </si>
  <si>
    <t>Geotecnia. Ensayo de compactación Proctor modificado. UNE 103501:1994.</t>
  </si>
  <si>
    <t>Q01023</t>
  </si>
  <si>
    <t>Toma de muestras de hormigón fresco, incluyendo muestreo del hormigón, medida del asiento de cono, fabricación de hasta cuatro probetas prismáticas, curado, refrentado y rotura a flexotracción. UNE-EN 12390-1:2013, UNE-EN 12390-2:2009 y UNE-EN 12390-5:2001</t>
  </si>
  <si>
    <t>Q01024</t>
  </si>
  <si>
    <t>Refrentado y resistencia a compresión de una probeta cilíndrica de hormigón. UNE-EN 12390-3:2003.</t>
  </si>
  <si>
    <t>Q01028</t>
  </si>
  <si>
    <t>Medida de la consistencia del hormigón fresco por el método del Cono de Abrams. UNE-EN 12350-2:2006.</t>
  </si>
  <si>
    <t>Q01041</t>
  </si>
  <si>
    <t>Densidad y densidad relativa de los materiales bituminosos. UNE 104281-1-2:1986 y UNE-EN 15326:2007+A1:2009.</t>
  </si>
  <si>
    <t>Q01042</t>
  </si>
  <si>
    <t>Determinación del equivalente centrífugo de queroseno (CKE). NLT 169:1993.</t>
  </si>
  <si>
    <t>Q01055</t>
  </si>
  <si>
    <t>Ensayo Marshall, según  UNE-EN 12697-34:2013, para comprobar la estabilidad y deformación de un tipo determinado de Mezcla Bituminosa en laboratorio, mediante la fabricación y compactación de 3 probetas y la determinación mediante ensayos de laboratorio de la resistencia a la deformación plástica.</t>
  </si>
  <si>
    <t>ZO0001</t>
  </si>
  <si>
    <t>Análisis granulométrico de los áridos extraídos (UNE EN 12697-28)</t>
  </si>
  <si>
    <t>ZO0002</t>
  </si>
  <si>
    <t>Contenido de ligante soluble (UNE EN 12697-1)</t>
  </si>
  <si>
    <t>ZO0003</t>
  </si>
  <si>
    <t>Determinación de la densidad aparente de probetas bituminosas por el método hidrostático (UNE EN 12697-6)</t>
  </si>
  <si>
    <t>ZO0004</t>
  </si>
  <si>
    <t>Determinación de la densidad máxima (UNE EN 12697-5)</t>
  </si>
  <si>
    <t>ZO0005</t>
  </si>
  <si>
    <t>Determinación del contenido de huecos de materiales bituminosos (UNE EN 12697-8)</t>
  </si>
  <si>
    <t>ZO0006</t>
  </si>
  <si>
    <t>Extracción de testigo de aglomerado (UNE EN 12697-27) para determinación de espesor (UNE EN 12697-29), incluido desplazamiento.</t>
  </si>
  <si>
    <t>ZO0007</t>
  </si>
  <si>
    <t>Extracción de testigo de hormigón (UNE EN 12504-1) para determinación de espesor, incluido desplazamiento.</t>
  </si>
  <si>
    <t xml:space="preserve">Total importe base ofertado (IVA no incluido): </t>
  </si>
  <si>
    <t>Impuesto sobre el Valor Añadido:</t>
  </si>
  <si>
    <t>Importe total ofertado (IVA incluido):</t>
  </si>
  <si>
    <t xml:space="preserve"> € IVA incluido.</t>
  </si>
  <si>
    <t>En caso de error aritmético en la valoración total de la oferta se atenderá a los precios unitarios ofertados. La prestación ofertada se efectuará ajustándose al Pliego que rige el presente concurso, teniéndose por no puesta cualquier aclaración o comentario introducido por los licitadores, que se oponga, contradiga, o pueda ser susceptible de una interpretación contraria a lo establecido en el citado Pliego.</t>
  </si>
  <si>
    <t>(Sello, fecha y firma del ofertante)</t>
  </si>
  <si>
    <t>[Se deben firmar todas las hojas de la oferta]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</si>
</sst>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#####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42"/>
      <name val="Arial"/>
      <family val="2"/>
    </font>
    <font>
      <b/>
      <sz val="9"/>
      <name val="Arial"/>
      <family val="2"/>
    </font>
    <font>
      <b/>
      <sz val="10"/>
      <name val="Cambria"/>
      <family val="1"/>
    </font>
    <font>
      <b/>
      <sz val="10"/>
      <color indexed="4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7C3B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0" fillId="0" borderId="0" xfId="0" applyNumberFormat="1"/>
    <xf numFmtId="0" fontId="0" fillId="0" borderId="0" xfId="0" applyNumberFormat="1"/>
    <xf numFmtId="49" fontId="0" fillId="0" borderId="0" xfId="0" applyNumberFormat="1"/>
    <xf numFmtId="0" fontId="4" fillId="0" borderId="0" xfId="0" applyFont="1"/>
    <xf numFmtId="0" fontId="0" fillId="0" borderId="0" xfId="0" applyNumberFormat="1" applyAlignment="1">
      <alignment horizontal="center"/>
    </xf>
    <xf numFmtId="0" fontId="1" fillId="0" borderId="0" xfId="0" applyNumberFormat="1" applyFont="1"/>
    <xf numFmtId="0" fontId="0" fillId="0" borderId="0" xfId="0" applyFill="1" applyAlignment="1">
      <alignment horizontal="left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5" fillId="0" borderId="0" xfId="0" applyNumberFormat="1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9" fontId="2" fillId="0" borderId="0" xfId="0" applyNumberFormat="1" applyFont="1"/>
    <xf numFmtId="0" fontId="2" fillId="0" borderId="0" xfId="0" applyNumberFormat="1" applyFont="1" applyAlignment="1">
      <alignment horizontal="left" vertical="top" wrapText="1" shrinkToFit="1"/>
    </xf>
    <xf numFmtId="0" fontId="2" fillId="0" borderId="0" xfId="0" applyFont="1"/>
    <xf numFmtId="0" fontId="7" fillId="0" borderId="0" xfId="0" applyFont="1"/>
    <xf numFmtId="0" fontId="1" fillId="0" borderId="0" xfId="0" applyNumberFormat="1" applyFont="1" applyAlignment="1" applyProtection="1">
      <alignment vertical="center" wrapText="1" shrinkToFit="1"/>
    </xf>
    <xf numFmtId="0" fontId="2" fillId="0" borderId="0" xfId="0" applyFont="1" applyFill="1" applyAlignment="1" applyProtection="1">
      <alignment horizontal="center" vertical="top" wrapText="1"/>
      <protection locked="0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164" fontId="0" fillId="0" borderId="1" xfId="0" applyNumberFormat="1" applyBorder="1" applyAlignment="1" applyProtection="1">
      <alignment vertical="center"/>
      <protection locked="0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vertical="center"/>
    </xf>
    <xf numFmtId="4" fontId="0" fillId="0" borderId="0" xfId="0" applyNumberFormat="1" applyAlignment="1">
      <alignment horizontal="right"/>
    </xf>
    <xf numFmtId="4" fontId="8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4" fontId="2" fillId="0" borderId="0" xfId="0" applyNumberFormat="1" applyFont="1" applyBorder="1" applyAlignment="1">
      <alignment horizontal="right" vertical="top"/>
    </xf>
    <xf numFmtId="0" fontId="2" fillId="0" borderId="0" xfId="0" applyNumberFormat="1" applyFont="1" applyBorder="1" applyAlignment="1">
      <alignment horizontal="right" vertical="top"/>
    </xf>
    <xf numFmtId="0" fontId="1" fillId="0" borderId="0" xfId="0" applyNumberFormat="1" applyFont="1" applyAlignment="1" applyProtection="1">
      <alignment horizontal="justify" vertical="center" wrapText="1" shrinkToFit="1"/>
      <protection locked="0"/>
    </xf>
    <xf numFmtId="0" fontId="0" fillId="0" borderId="0" xfId="0" applyAlignment="1" applyProtection="1">
      <alignment horizontal="justify" vertical="center" wrapText="1" shrinkToFit="1"/>
      <protection locked="0"/>
    </xf>
    <xf numFmtId="0" fontId="0" fillId="0" borderId="0" xfId="0" applyAlignment="1">
      <alignment horizontal="justify" wrapText="1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303772</xdr:colOff>
      <xdr:row>0</xdr:row>
      <xdr:rowOff>499915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2947" cy="49991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499915</xdr:colOff>
      <xdr:row>0</xdr:row>
      <xdr:rowOff>499915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0"/>
          <a:ext cx="499915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44"/>
  <sheetViews>
    <sheetView tabSelected="1" topLeftCell="B4" workbookViewId="0">
      <selection activeCell="B7" sqref="B7:F7"/>
    </sheetView>
  </sheetViews>
  <sheetFormatPr baseColWidth="10" defaultRowHeight="12.75" x14ac:dyDescent="0.2"/>
  <cols>
    <col min="1" max="1" width="9.140625" style="5" hidden="1" customWidth="1"/>
    <col min="2" max="2" width="8.85546875" style="1" customWidth="1"/>
    <col min="3" max="3" width="6.42578125" style="1" customWidth="1"/>
    <col min="4" max="4" width="55.28515625" style="10" customWidth="1"/>
    <col min="5" max="5" width="11.42578125" style="4" customWidth="1"/>
    <col min="6" max="6" width="12" style="3" customWidth="1"/>
    <col min="7" max="8" width="11.42578125" hidden="1" customWidth="1"/>
  </cols>
  <sheetData>
    <row r="1" spans="1:13" ht="54" customHeight="1" x14ac:dyDescent="0.2"/>
    <row r="2" spans="1:13" ht="15" customHeight="1" x14ac:dyDescent="0.2">
      <c r="A2" s="5" t="s">
        <v>4</v>
      </c>
      <c r="B2" s="2"/>
    </row>
    <row r="3" spans="1:13" x14ac:dyDescent="0.2">
      <c r="E3" s="8"/>
    </row>
    <row r="4" spans="1:13" ht="14.25" customHeight="1" x14ac:dyDescent="0.2">
      <c r="C4" s="9"/>
      <c r="D4" s="21" t="s">
        <v>0</v>
      </c>
      <c r="E4" s="7"/>
    </row>
    <row r="5" spans="1:13" x14ac:dyDescent="0.2">
      <c r="B5" s="44" t="s">
        <v>1</v>
      </c>
      <c r="C5" s="44"/>
      <c r="D5" s="44"/>
      <c r="E5" s="44"/>
      <c r="F5" s="44"/>
      <c r="M5" s="6"/>
    </row>
    <row r="6" spans="1:13" ht="13.5" customHeight="1" x14ac:dyDescent="0.2">
      <c r="B6" s="20"/>
      <c r="C6" s="20"/>
      <c r="D6" s="20"/>
      <c r="E6" s="20"/>
      <c r="F6" s="20"/>
      <c r="M6" s="6"/>
    </row>
    <row r="7" spans="1:13" ht="76.5" customHeight="1" x14ac:dyDescent="0.2">
      <c r="B7" s="47" t="s">
        <v>5</v>
      </c>
      <c r="C7" s="48"/>
      <c r="D7" s="48"/>
      <c r="E7" s="48"/>
      <c r="F7" s="48"/>
      <c r="M7" s="6"/>
    </row>
    <row r="8" spans="1:13" s="18" customFormat="1" ht="15" customHeight="1" x14ac:dyDescent="0.2">
      <c r="A8" s="16"/>
      <c r="B8" s="45">
        <f xml:space="preserve"> + F37</f>
        <v>0</v>
      </c>
      <c r="C8" s="46"/>
      <c r="D8" s="17" t="s">
        <v>57</v>
      </c>
      <c r="E8" s="17"/>
      <c r="F8" s="17"/>
      <c r="M8" s="19"/>
    </row>
    <row r="9" spans="1:13" x14ac:dyDescent="0.2">
      <c r="B9" s="43" t="s">
        <v>2</v>
      </c>
      <c r="C9" s="43"/>
      <c r="D9" s="43"/>
      <c r="E9" s="43"/>
      <c r="F9" s="43"/>
      <c r="M9" s="6"/>
    </row>
    <row r="10" spans="1:13" x14ac:dyDescent="0.2">
      <c r="B10" s="12"/>
      <c r="C10" s="12"/>
      <c r="D10" s="13"/>
      <c r="E10" s="14"/>
      <c r="F10" s="15"/>
      <c r="M10" s="6"/>
    </row>
    <row r="11" spans="1:13" x14ac:dyDescent="0.2">
      <c r="D11" s="11" t="s">
        <v>3</v>
      </c>
      <c r="M11" s="6"/>
    </row>
    <row r="12" spans="1:13" x14ac:dyDescent="0.2">
      <c r="M12" s="6"/>
    </row>
    <row r="13" spans="1:13" s="23" customFormat="1" ht="38.25" x14ac:dyDescent="0.2">
      <c r="A13" s="22"/>
      <c r="B13" s="25" t="s">
        <v>6</v>
      </c>
      <c r="C13" s="26" t="s">
        <v>7</v>
      </c>
      <c r="D13" s="27" t="s">
        <v>8</v>
      </c>
      <c r="E13" s="28" t="s">
        <v>9</v>
      </c>
      <c r="F13" s="29" t="s">
        <v>10</v>
      </c>
      <c r="M13" s="24"/>
    </row>
    <row r="14" spans="1:13" s="23" customFormat="1" ht="25.5" x14ac:dyDescent="0.2">
      <c r="A14" s="22" t="s">
        <v>11</v>
      </c>
      <c r="B14" s="30">
        <v>54</v>
      </c>
      <c r="C14" s="30" t="s">
        <v>12</v>
      </c>
      <c r="D14" s="31" t="s">
        <v>13</v>
      </c>
      <c r="E14" s="33"/>
      <c r="F14" s="32">
        <f t="shared" ref="F14:F34" si="0">IF(AND(ISEVEN(ROUND(E14,5)* B14*10^2),ROUND(MOD(ROUND(E14,5)* B14*10^2,1),2)&lt;=0.5),ROUNDDOWN(ROUND(E14,5)* B14,2),ROUND(ROUND(E14,5)* B14,2))</f>
        <v>0</v>
      </c>
      <c r="G14" s="23">
        <f t="shared" ref="G14:G34" si="1">IF(AND(ISEVEN(H14*10^2),ROUND(MOD(H14*10^2,1),2)&lt;=0.5),ROUNDDOWN(H14,2),ROUND(H14,2))</f>
        <v>0</v>
      </c>
      <c r="H14" s="23">
        <f t="shared" ref="H14:H34" si="2">0 * F14</f>
        <v>0</v>
      </c>
      <c r="M14" s="24"/>
    </row>
    <row r="15" spans="1:13" s="23" customFormat="1" ht="25.5" x14ac:dyDescent="0.2">
      <c r="A15" s="22" t="s">
        <v>14</v>
      </c>
      <c r="B15" s="30">
        <v>48</v>
      </c>
      <c r="C15" s="30" t="s">
        <v>12</v>
      </c>
      <c r="D15" s="31" t="s">
        <v>15</v>
      </c>
      <c r="E15" s="33"/>
      <c r="F15" s="32">
        <f t="shared" si="0"/>
        <v>0</v>
      </c>
      <c r="G15" s="23">
        <f t="shared" si="1"/>
        <v>0</v>
      </c>
      <c r="H15" s="23">
        <f t="shared" si="2"/>
        <v>0</v>
      </c>
      <c r="M15" s="24"/>
    </row>
    <row r="16" spans="1:13" s="23" customFormat="1" ht="25.5" x14ac:dyDescent="0.2">
      <c r="A16" s="22" t="s">
        <v>16</v>
      </c>
      <c r="B16" s="30">
        <v>48</v>
      </c>
      <c r="C16" s="30" t="s">
        <v>12</v>
      </c>
      <c r="D16" s="31" t="s">
        <v>17</v>
      </c>
      <c r="E16" s="33"/>
      <c r="F16" s="32">
        <f t="shared" si="0"/>
        <v>0</v>
      </c>
      <c r="G16" s="23">
        <f t="shared" si="1"/>
        <v>0</v>
      </c>
      <c r="H16" s="23">
        <f t="shared" si="2"/>
        <v>0</v>
      </c>
      <c r="M16" s="24"/>
    </row>
    <row r="17" spans="1:13" s="23" customFormat="1" ht="25.5" x14ac:dyDescent="0.2">
      <c r="A17" s="22" t="s">
        <v>18</v>
      </c>
      <c r="B17" s="30">
        <v>5</v>
      </c>
      <c r="C17" s="30" t="s">
        <v>12</v>
      </c>
      <c r="D17" s="31" t="s">
        <v>19</v>
      </c>
      <c r="E17" s="33"/>
      <c r="F17" s="32">
        <f t="shared" si="0"/>
        <v>0</v>
      </c>
      <c r="G17" s="23">
        <f t="shared" si="1"/>
        <v>0</v>
      </c>
      <c r="H17" s="23">
        <f t="shared" si="2"/>
        <v>0</v>
      </c>
      <c r="M17" s="24"/>
    </row>
    <row r="18" spans="1:13" s="23" customFormat="1" ht="25.5" x14ac:dyDescent="0.2">
      <c r="A18" s="22" t="s">
        <v>20</v>
      </c>
      <c r="B18" s="30">
        <v>57</v>
      </c>
      <c r="C18" s="30" t="s">
        <v>12</v>
      </c>
      <c r="D18" s="31" t="s">
        <v>21</v>
      </c>
      <c r="E18" s="33"/>
      <c r="F18" s="32">
        <f t="shared" si="0"/>
        <v>0</v>
      </c>
      <c r="G18" s="23">
        <f t="shared" si="1"/>
        <v>0</v>
      </c>
      <c r="H18" s="23">
        <f t="shared" si="2"/>
        <v>0</v>
      </c>
    </row>
    <row r="19" spans="1:13" s="23" customFormat="1" ht="38.25" x14ac:dyDescent="0.2">
      <c r="A19" s="22" t="s">
        <v>22</v>
      </c>
      <c r="B19" s="30">
        <v>304</v>
      </c>
      <c r="C19" s="30" t="s">
        <v>12</v>
      </c>
      <c r="D19" s="31" t="s">
        <v>23</v>
      </c>
      <c r="E19" s="33"/>
      <c r="F19" s="32">
        <f t="shared" si="0"/>
        <v>0</v>
      </c>
      <c r="G19" s="23">
        <f t="shared" si="1"/>
        <v>0</v>
      </c>
      <c r="H19" s="23">
        <f t="shared" si="2"/>
        <v>0</v>
      </c>
    </row>
    <row r="20" spans="1:13" s="23" customFormat="1" ht="25.5" x14ac:dyDescent="0.2">
      <c r="A20" s="22" t="s">
        <v>24</v>
      </c>
      <c r="B20" s="30">
        <v>150</v>
      </c>
      <c r="C20" s="30" t="s">
        <v>12</v>
      </c>
      <c r="D20" s="31" t="s">
        <v>25</v>
      </c>
      <c r="E20" s="33"/>
      <c r="F20" s="32">
        <f t="shared" si="0"/>
        <v>0</v>
      </c>
      <c r="G20" s="23">
        <f t="shared" si="1"/>
        <v>0</v>
      </c>
      <c r="H20" s="23">
        <f t="shared" si="2"/>
        <v>0</v>
      </c>
    </row>
    <row r="21" spans="1:13" s="23" customFormat="1" ht="25.5" x14ac:dyDescent="0.2">
      <c r="A21" s="22" t="s">
        <v>26</v>
      </c>
      <c r="B21" s="30">
        <v>51</v>
      </c>
      <c r="C21" s="30" t="s">
        <v>12</v>
      </c>
      <c r="D21" s="31" t="s">
        <v>27</v>
      </c>
      <c r="E21" s="33"/>
      <c r="F21" s="32">
        <f t="shared" si="0"/>
        <v>0</v>
      </c>
      <c r="G21" s="23">
        <f t="shared" si="1"/>
        <v>0</v>
      </c>
      <c r="H21" s="23">
        <f t="shared" si="2"/>
        <v>0</v>
      </c>
    </row>
    <row r="22" spans="1:13" s="23" customFormat="1" ht="63.75" x14ac:dyDescent="0.2">
      <c r="A22" s="22" t="s">
        <v>28</v>
      </c>
      <c r="B22" s="30">
        <v>156</v>
      </c>
      <c r="C22" s="30" t="s">
        <v>12</v>
      </c>
      <c r="D22" s="31" t="s">
        <v>29</v>
      </c>
      <c r="E22" s="33"/>
      <c r="F22" s="32">
        <f t="shared" si="0"/>
        <v>0</v>
      </c>
      <c r="G22" s="23">
        <f t="shared" si="1"/>
        <v>0</v>
      </c>
      <c r="H22" s="23">
        <f t="shared" si="2"/>
        <v>0</v>
      </c>
    </row>
    <row r="23" spans="1:13" s="23" customFormat="1" ht="25.5" x14ac:dyDescent="0.2">
      <c r="A23" s="22" t="s">
        <v>30</v>
      </c>
      <c r="B23" s="30">
        <v>191</v>
      </c>
      <c r="C23" s="30" t="s">
        <v>12</v>
      </c>
      <c r="D23" s="31" t="s">
        <v>31</v>
      </c>
      <c r="E23" s="33"/>
      <c r="F23" s="32">
        <f t="shared" si="0"/>
        <v>0</v>
      </c>
      <c r="G23" s="23">
        <f t="shared" si="1"/>
        <v>0</v>
      </c>
      <c r="H23" s="23">
        <f t="shared" si="2"/>
        <v>0</v>
      </c>
    </row>
    <row r="24" spans="1:13" s="23" customFormat="1" ht="25.5" x14ac:dyDescent="0.2">
      <c r="A24" s="22" t="s">
        <v>32</v>
      </c>
      <c r="B24" s="30">
        <v>168</v>
      </c>
      <c r="C24" s="30" t="s">
        <v>12</v>
      </c>
      <c r="D24" s="31" t="s">
        <v>33</v>
      </c>
      <c r="E24" s="33"/>
      <c r="F24" s="32">
        <f t="shared" si="0"/>
        <v>0</v>
      </c>
      <c r="G24" s="23">
        <f t="shared" si="1"/>
        <v>0</v>
      </c>
      <c r="H24" s="23">
        <f t="shared" si="2"/>
        <v>0</v>
      </c>
    </row>
    <row r="25" spans="1:13" s="23" customFormat="1" ht="25.5" x14ac:dyDescent="0.2">
      <c r="A25" s="22" t="s">
        <v>34</v>
      </c>
      <c r="B25" s="30">
        <v>8</v>
      </c>
      <c r="C25" s="30" t="s">
        <v>12</v>
      </c>
      <c r="D25" s="31" t="s">
        <v>35</v>
      </c>
      <c r="E25" s="33"/>
      <c r="F25" s="32">
        <f t="shared" si="0"/>
        <v>0</v>
      </c>
      <c r="G25" s="23">
        <f t="shared" si="1"/>
        <v>0</v>
      </c>
      <c r="H25" s="23">
        <f t="shared" si="2"/>
        <v>0</v>
      </c>
    </row>
    <row r="26" spans="1:13" s="23" customFormat="1" ht="25.5" x14ac:dyDescent="0.2">
      <c r="A26" s="22" t="s">
        <v>36</v>
      </c>
      <c r="B26" s="30">
        <v>8</v>
      </c>
      <c r="C26" s="30" t="s">
        <v>12</v>
      </c>
      <c r="D26" s="31" t="s">
        <v>37</v>
      </c>
      <c r="E26" s="33"/>
      <c r="F26" s="32">
        <f t="shared" si="0"/>
        <v>0</v>
      </c>
      <c r="G26" s="23">
        <f t="shared" si="1"/>
        <v>0</v>
      </c>
      <c r="H26" s="23">
        <f t="shared" si="2"/>
        <v>0</v>
      </c>
    </row>
    <row r="27" spans="1:13" s="23" customFormat="1" ht="76.5" x14ac:dyDescent="0.2">
      <c r="A27" s="22" t="s">
        <v>38</v>
      </c>
      <c r="B27" s="30">
        <v>8</v>
      </c>
      <c r="C27" s="30" t="s">
        <v>12</v>
      </c>
      <c r="D27" s="31" t="s">
        <v>39</v>
      </c>
      <c r="E27" s="33"/>
      <c r="F27" s="32">
        <f t="shared" si="0"/>
        <v>0</v>
      </c>
      <c r="G27" s="23">
        <f t="shared" si="1"/>
        <v>0</v>
      </c>
      <c r="H27" s="23">
        <f t="shared" si="2"/>
        <v>0</v>
      </c>
    </row>
    <row r="28" spans="1:13" s="23" customFormat="1" ht="25.5" x14ac:dyDescent="0.2">
      <c r="A28" s="22" t="s">
        <v>40</v>
      </c>
      <c r="B28" s="30">
        <v>20</v>
      </c>
      <c r="C28" s="30" t="s">
        <v>12</v>
      </c>
      <c r="D28" s="31" t="s">
        <v>41</v>
      </c>
      <c r="E28" s="33"/>
      <c r="F28" s="32">
        <f t="shared" si="0"/>
        <v>0</v>
      </c>
      <c r="G28" s="23">
        <f t="shared" si="1"/>
        <v>0</v>
      </c>
      <c r="H28" s="23">
        <f t="shared" si="2"/>
        <v>0</v>
      </c>
    </row>
    <row r="29" spans="1:13" s="23" customFormat="1" x14ac:dyDescent="0.2">
      <c r="A29" s="22" t="s">
        <v>42</v>
      </c>
      <c r="B29" s="30">
        <v>20</v>
      </c>
      <c r="C29" s="30" t="s">
        <v>12</v>
      </c>
      <c r="D29" s="31" t="s">
        <v>43</v>
      </c>
      <c r="E29" s="33"/>
      <c r="F29" s="32">
        <f t="shared" si="0"/>
        <v>0</v>
      </c>
      <c r="G29" s="23">
        <f t="shared" si="1"/>
        <v>0</v>
      </c>
      <c r="H29" s="23">
        <f t="shared" si="2"/>
        <v>0</v>
      </c>
    </row>
    <row r="30" spans="1:13" s="23" customFormat="1" ht="25.5" x14ac:dyDescent="0.2">
      <c r="A30" s="22" t="s">
        <v>44</v>
      </c>
      <c r="B30" s="30">
        <v>20</v>
      </c>
      <c r="C30" s="30" t="s">
        <v>12</v>
      </c>
      <c r="D30" s="31" t="s">
        <v>45</v>
      </c>
      <c r="E30" s="33"/>
      <c r="F30" s="32">
        <f t="shared" si="0"/>
        <v>0</v>
      </c>
      <c r="G30" s="23">
        <f t="shared" si="1"/>
        <v>0</v>
      </c>
      <c r="H30" s="23">
        <f t="shared" si="2"/>
        <v>0</v>
      </c>
    </row>
    <row r="31" spans="1:13" s="23" customFormat="1" x14ac:dyDescent="0.2">
      <c r="A31" s="22" t="s">
        <v>46</v>
      </c>
      <c r="B31" s="30">
        <v>20</v>
      </c>
      <c r="C31" s="30" t="s">
        <v>12</v>
      </c>
      <c r="D31" s="31" t="s">
        <v>47</v>
      </c>
      <c r="E31" s="33"/>
      <c r="F31" s="32">
        <f t="shared" si="0"/>
        <v>0</v>
      </c>
      <c r="G31" s="23">
        <f t="shared" si="1"/>
        <v>0</v>
      </c>
      <c r="H31" s="23">
        <f t="shared" si="2"/>
        <v>0</v>
      </c>
    </row>
    <row r="32" spans="1:13" s="23" customFormat="1" ht="25.5" x14ac:dyDescent="0.2">
      <c r="A32" s="22" t="s">
        <v>48</v>
      </c>
      <c r="B32" s="30">
        <v>20</v>
      </c>
      <c r="C32" s="30" t="s">
        <v>12</v>
      </c>
      <c r="D32" s="31" t="s">
        <v>49</v>
      </c>
      <c r="E32" s="33"/>
      <c r="F32" s="32">
        <f t="shared" si="0"/>
        <v>0</v>
      </c>
      <c r="G32" s="23">
        <f t="shared" si="1"/>
        <v>0</v>
      </c>
      <c r="H32" s="23">
        <f t="shared" si="2"/>
        <v>0</v>
      </c>
    </row>
    <row r="33" spans="1:8" s="23" customFormat="1" ht="38.25" x14ac:dyDescent="0.2">
      <c r="A33" s="22" t="s">
        <v>50</v>
      </c>
      <c r="B33" s="30">
        <v>105</v>
      </c>
      <c r="C33" s="30" t="s">
        <v>12</v>
      </c>
      <c r="D33" s="31" t="s">
        <v>51</v>
      </c>
      <c r="E33" s="33"/>
      <c r="F33" s="32">
        <f t="shared" si="0"/>
        <v>0</v>
      </c>
      <c r="G33" s="23">
        <f t="shared" si="1"/>
        <v>0</v>
      </c>
      <c r="H33" s="23">
        <f t="shared" si="2"/>
        <v>0</v>
      </c>
    </row>
    <row r="34" spans="1:8" s="23" customFormat="1" ht="25.5" x14ac:dyDescent="0.2">
      <c r="A34" s="22" t="s">
        <v>52</v>
      </c>
      <c r="B34" s="30">
        <v>74</v>
      </c>
      <c r="C34" s="30" t="s">
        <v>12</v>
      </c>
      <c r="D34" s="31" t="s">
        <v>53</v>
      </c>
      <c r="E34" s="33"/>
      <c r="F34" s="32">
        <f t="shared" si="0"/>
        <v>0</v>
      </c>
      <c r="G34" s="23">
        <f t="shared" si="1"/>
        <v>0</v>
      </c>
      <c r="H34" s="23">
        <f t="shared" si="2"/>
        <v>0</v>
      </c>
    </row>
    <row r="35" spans="1:8" s="35" customFormat="1" ht="27.95" customHeight="1" x14ac:dyDescent="0.2">
      <c r="A35" s="34"/>
      <c r="B35" s="36"/>
      <c r="C35" s="37"/>
      <c r="D35" s="38"/>
      <c r="E35" s="39" t="s">
        <v>54</v>
      </c>
      <c r="F35" s="40">
        <f>SUM(F14:F34)</f>
        <v>0</v>
      </c>
    </row>
    <row r="36" spans="1:8" s="35" customFormat="1" ht="27.95" customHeight="1" x14ac:dyDescent="0.2">
      <c r="A36" s="34"/>
      <c r="B36" s="36"/>
      <c r="C36" s="37"/>
      <c r="D36" s="38"/>
      <c r="E36" s="39" t="s">
        <v>55</v>
      </c>
      <c r="F36" s="40">
        <f>ROUND(F35* 0.21, 2)</f>
        <v>0</v>
      </c>
    </row>
    <row r="37" spans="1:8" s="35" customFormat="1" ht="27.95" customHeight="1" x14ac:dyDescent="0.2">
      <c r="A37" s="34"/>
      <c r="B37" s="36"/>
      <c r="C37" s="37"/>
      <c r="D37" s="38"/>
      <c r="E37" s="39" t="s">
        <v>56</v>
      </c>
      <c r="F37" s="40">
        <f>SUM(F35:F36)</f>
        <v>0</v>
      </c>
    </row>
    <row r="41" spans="1:8" ht="51" customHeight="1" x14ac:dyDescent="0.2">
      <c r="B41" s="49" t="s">
        <v>58</v>
      </c>
      <c r="C41" s="49"/>
      <c r="D41" s="49"/>
      <c r="E41" s="49"/>
      <c r="F41" s="49"/>
    </row>
    <row r="43" spans="1:8" x14ac:dyDescent="0.2">
      <c r="F43" s="41" t="s">
        <v>59</v>
      </c>
    </row>
    <row r="44" spans="1:8" x14ac:dyDescent="0.2">
      <c r="F44" s="42" t="s">
        <v>60</v>
      </c>
    </row>
  </sheetData>
  <sheetProtection algorithmName="SHA-512" hashValue="f7W5RAdiMHdJrCMFb1S/NP7miL+8ORrUqonYTO78DgbMY2ULHkGt+2Yx5EQuRRwIuC10awwXs1wCvt5mn1YUug==" saltValue="J5zc8Xk2pUApZ8PUoUf4Cw==" spinCount="100000" sheet="1" objects="1" scenarios="1" formatRows="0" selectLockedCells="1"/>
  <mergeCells count="5">
    <mergeCell ref="B9:F9"/>
    <mergeCell ref="B5:F5"/>
    <mergeCell ref="B8:C8"/>
    <mergeCell ref="B7:F7"/>
    <mergeCell ref="B41:F41"/>
  </mergeCells>
  <phoneticPr fontId="0" type="noConversion"/>
  <conditionalFormatting sqref="F10:F40 F2:F4 F42:F65532">
    <cfRule type="cellIs" dxfId="0" priority="1" stopIfTrue="1" operator="equal">
      <formula>0</formula>
    </cfRule>
  </conditionalFormatting>
  <pageMargins left="0.59055118110236227" right="0.59055118110236227" top="0.39370078740157483" bottom="0.78740157480314965" header="0" footer="0"/>
  <pageSetup paperSize="9" scale="98" fitToHeight="0" orientation="portrait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TRAGSA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amaya1</dc:creator>
  <cp:lastModifiedBy>u_xen_vdi</cp:lastModifiedBy>
  <cp:lastPrinted>2019-03-13T10:36:06Z</cp:lastPrinted>
  <dcterms:created xsi:type="dcterms:W3CDTF">2007-01-22T10:55:29Z</dcterms:created>
  <dcterms:modified xsi:type="dcterms:W3CDTF">2020-09-25T09:58:26Z</dcterms:modified>
</cp:coreProperties>
</file>