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90" windowWidth="18780" windowHeight="13020"/>
  </bookViews>
  <sheets>
    <sheet name="Hoja1" sheetId="1" r:id="rId1"/>
  </sheets>
  <definedNames>
    <definedName name="_xlnm.Print_Titles" localSheetId="0">Hoja1!$1:$1</definedName>
  </definedNames>
  <calcPr calcId="162913"/>
</workbook>
</file>

<file path=xl/calcChain.xml><?xml version="1.0" encoding="utf-8"?>
<calcChain xmlns="http://schemas.openxmlformats.org/spreadsheetml/2006/main">
  <c r="B8" i="1" l="1"/>
  <c r="F44" i="1"/>
  <c r="F43" i="1"/>
  <c r="F42" i="1"/>
  <c r="G41" i="1"/>
  <c r="H41" i="1"/>
  <c r="F41" i="1"/>
  <c r="G40" i="1"/>
  <c r="H40" i="1"/>
  <c r="F40" i="1"/>
  <c r="G39" i="1"/>
  <c r="H39" i="1"/>
  <c r="F39" i="1"/>
  <c r="G38" i="1"/>
  <c r="H38" i="1"/>
  <c r="F38" i="1"/>
  <c r="G37" i="1"/>
  <c r="H37" i="1"/>
  <c r="F37" i="1"/>
  <c r="G36" i="1"/>
  <c r="H36" i="1"/>
  <c r="F36" i="1"/>
  <c r="G35" i="1"/>
  <c r="H35" i="1"/>
  <c r="F35" i="1"/>
  <c r="G34" i="1"/>
  <c r="H34" i="1"/>
  <c r="F34" i="1"/>
  <c r="G33" i="1"/>
  <c r="H33" i="1"/>
  <c r="F33" i="1"/>
  <c r="G32" i="1"/>
  <c r="H32" i="1"/>
  <c r="F32" i="1"/>
  <c r="G31" i="1"/>
  <c r="H31" i="1"/>
  <c r="F31" i="1"/>
  <c r="G30" i="1"/>
  <c r="H30" i="1"/>
  <c r="F30" i="1"/>
  <c r="G29" i="1"/>
  <c r="H29" i="1"/>
  <c r="F29" i="1"/>
  <c r="G28" i="1"/>
  <c r="H28" i="1"/>
  <c r="F28" i="1"/>
  <c r="G27" i="1"/>
  <c r="H27" i="1"/>
  <c r="F27" i="1"/>
  <c r="G26" i="1"/>
  <c r="H26" i="1"/>
  <c r="F26" i="1"/>
  <c r="G25" i="1"/>
  <c r="H25" i="1"/>
  <c r="F25" i="1"/>
  <c r="G24" i="1"/>
  <c r="H24" i="1"/>
  <c r="F24" i="1"/>
  <c r="G23" i="1"/>
  <c r="H23" i="1"/>
  <c r="F23" i="1"/>
  <c r="G22" i="1"/>
  <c r="H22" i="1"/>
  <c r="F22" i="1"/>
  <c r="G21" i="1"/>
  <c r="H21" i="1"/>
  <c r="F21" i="1"/>
  <c r="G20" i="1"/>
  <c r="H20" i="1"/>
  <c r="F20" i="1"/>
  <c r="G19" i="1"/>
  <c r="H19" i="1"/>
  <c r="F19" i="1"/>
  <c r="G18" i="1"/>
  <c r="H18" i="1"/>
  <c r="F18" i="1"/>
  <c r="G17" i="1"/>
  <c r="H17" i="1"/>
  <c r="F17" i="1"/>
  <c r="G16" i="1"/>
  <c r="H16" i="1"/>
  <c r="F16" i="1"/>
  <c r="G15" i="1"/>
  <c r="H15" i="1"/>
  <c r="F15" i="1"/>
  <c r="G14" i="1"/>
  <c r="H14" i="1"/>
  <c r="F14" i="1"/>
</calcChain>
</file>

<file path=xl/sharedStrings.xml><?xml version="1.0" encoding="utf-8"?>
<sst xmlns="http://schemas.openxmlformats.org/spreadsheetml/2006/main" count="102" uniqueCount="70">
  <si>
    <t>ANEJO I</t>
  </si>
  <si>
    <t xml:space="preserve">CRITERIOS EVALUABLES DE FORMA AUTOMÁTICA MEDIANTE FÓRMULAS </t>
  </si>
  <si>
    <t>De acuerdo con el siguiente cuadro de unidades y precios:</t>
  </si>
  <si>
    <t>CUADRO DE UNIDADES Y PRECIOS</t>
  </si>
  <si>
    <t>TSA0067582</t>
  </si>
  <si>
    <r>
      <t>El que suscribe D._                              _ domiciliado en _                        _, calle _                        _ y D.N.I. nº_           _ en su propio nombre, o en representación de _                                  _, con N.I.F._          _ con domicilio en _                                    _, calle _                             _  enterado de las condiciones y requisitos que se exigen para la adjudicación del contrato de '</t>
    </r>
    <r>
      <rPr>
        <b/>
        <sz val="10"/>
        <rFont val="Arial"/>
        <family val="2"/>
      </rPr>
      <t>SUMINISTRO DE EQUIPOS VENTILACIÓN PARA EL NUEVO HOSPITAL DE MELILLA' Ref.: TSA0067582</t>
    </r>
    <r>
      <rPr>
        <sz val="10"/>
        <rFont val="Arial"/>
        <family val="2"/>
      </rPr>
      <t>, se compromete en nombre propio o de la empresa a que representa, a prestar el objeto del presente pliego por un importe total de:</t>
    </r>
  </si>
  <si>
    <t>Nº Uds.</t>
  </si>
  <si>
    <t>Ud.</t>
  </si>
  <si>
    <t>Descripción</t>
  </si>
  <si>
    <t>Precio unit. (IPSI incluido)</t>
  </si>
  <si>
    <t>Importe (IPSI incluido)</t>
  </si>
  <si>
    <t>17.01.01.2</t>
  </si>
  <si>
    <t>ud</t>
  </si>
  <si>
    <t>Suministro de caja de ventilación para extracción de aire de ASEOS formada por ventilador centrifugo de doble aspiración, motor eléctrico y caja insonorizada con puerta de registro, de las siguientes caracteristicas:
- Caudal de aire: 360 m3/h
- Presión estática disponible: 15 mmca
- Potencia motor: 100W
- Tipo de transmisión: Poleas 
 Marca/modelo: S&amp;P CAB-160 o equivalente.</t>
  </si>
  <si>
    <t>17.01.01.1</t>
  </si>
  <si>
    <t>Suministro de caja de ventilación para extracción de aire de ASEOS Y VARIOS formada por ventilador centrifugo de doble aspiración, motor eléctrico y caja insonorizada con puerta de registro, de las siguientes caracteristicas:
- Caudal de aire: 1180 m3/h
- Presión estática disponible: 20 mmca
- Potencia motor: 230W
- Tipo de transmisión: Poleas . Marca/modelo: S&amp;P CAB-250 o equivalente.</t>
  </si>
  <si>
    <t>17.01.01.4</t>
  </si>
  <si>
    <t>Suministro de caja de ventilación para extracción de aire de ASEOS Y VARIOS formada por ventilador centrifugo de doble aspiración, motor eléctrico y caja insonorizada con puerta de registro, de las siguientes caracteristicas:
- Caudal de aire: 1260 m3/h
- Presión estática disponible: 20 mmca
- Potencia motor: 430W
- Tipo de transmisión: Poleas. Marca/modelo: S&amp;P CAB-315 o equivalente.</t>
  </si>
  <si>
    <t>17.01.01.3</t>
  </si>
  <si>
    <t>Suministro de caja de ventilación para extracción de aire de ASEOS formada por ventilador centrifugo de doble aspiración, motor eléctrico y caja insonorizada con puerta de registro, de las siguientes caracteristicas:
- Caudal de aire: 8400 m3/h
- Presión estática disponible: 20 mmca
- Potencia motor: 2050W
- Tipo de transmisión: Poleas. Marca/modelo: S&amp;P CVTT-18/18 o equivalente.</t>
  </si>
  <si>
    <t>17.01.01.5</t>
  </si>
  <si>
    <t xml:space="preserve">Suministro de extractor de garaje marca SODECA modelo CJTX-C-20/20-7.5-F-400 o equivalente 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15.750 m3/h, 
Presión estática disponible 33 mm.c.a.
</t>
  </si>
  <si>
    <t>17.01.01.6</t>
  </si>
  <si>
    <t>Suministro de extractor de garaje marca SODECA modelo CJTX-C-18/18-4-F-400 o equivalente.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10.500 m3/h, 
Presión estática disponible 30 mm.c.a</t>
  </si>
  <si>
    <t>17.01.01.7</t>
  </si>
  <si>
    <t>Suministro de extractor de garaje marca SODECA modelo CJTX-C-18/18-4-F-400 o equivalente.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9.000 m3/h, 
Presión estática disponible 33 mm.c.a.</t>
  </si>
  <si>
    <t>17.01.01.8</t>
  </si>
  <si>
    <t>Suministro de extractor de garaje marca SODECA modelo CJTX-C-15/15-2-F-400 o equivalente.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4.500 m3/h, 
Presión estática disponible 28 mm.c.a.</t>
  </si>
  <si>
    <t>17.01.01.9</t>
  </si>
  <si>
    <t>Suministro de extractor de garaje marca SODECA modelo CJTX-C-15/15-4-F-400 o equivalente.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8.250 m3/h, 
Presión estática disponible 39 mm.c.a.</t>
  </si>
  <si>
    <t>17.01.01.10</t>
  </si>
  <si>
    <t xml:space="preserve">Suministro de extractor de garaje marca SODECA modelo CJTX-C-22/22-4-F-400 o equivalente.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13.500 m3/h, 
Presión estática disponible 29 mm.c.a.
</t>
  </si>
  <si>
    <t>17.01.01.11</t>
  </si>
  <si>
    <t>Suministro  de extractor de garaje marca SODECA modelo CJTX-C-18/18-4-F-400 o equivalente.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11.250 m3/h, 
Presión estática disponible 32 mm.c.a.</t>
  </si>
  <si>
    <t>17.01.01.12</t>
  </si>
  <si>
    <t>Suministro de extractor de garaje marca SODECA modelo CJTX-C-22/22-4-F-400 o equivalente. Caja de ventilación con ventilador centrífugo para trasegar aire a 400ºC/2h, de descarga horizontal o vertical, construido con base de chapa de acero galvanizada, cubierta de aluminio, rodete centrífugo de álabes hacia delante protegido por rejilla de seguridad, soportes y tornillos cincados, motor IP-55, Clase F, autorrefrigerado, con rodamientos a bolas.
Caudal: 13.500 m3/h, 
Presión estática disponible 29 mm.c.a.</t>
  </si>
  <si>
    <t>17.01.01.13</t>
  </si>
  <si>
    <t>Suministrode ventilador de garaje marca SODECA modelo CJBX-22/22-3 o equivalente. Caja de ventilación a transmisión, aislada acusticamente y equipada con ventilador de doble aspiración. Estructura de chapa de acero galvanizado, turbina con álabes hacia delante, en chapa de acero galvanizado, motor IP-55, Clase F, autorrefrigerado, con rodamientos a bolas.
Caudal: 14.850 m3/h, 
Presión estática disponible 18 mm.c.a.</t>
  </si>
  <si>
    <t>17.01.01.14</t>
  </si>
  <si>
    <t>Suministro de ventilador de garaje marca SODECA modelo CJBX-30/28-15 o equivalente aprobado por la D.F. Caja de ventilación a transmisión, aislada acusticamente y equipada con ventilador de doble aspiración. Estructura de chapa de acero galvanizado, turbina con álabes hacia delante, en chapa de acero galvanizado, motor IP-55, Clase F, autorrefrigerado, con rodamientos a bolas.
Caudal: 36.300 m3/h, 
Presión estática disponible 23 mm.c.a</t>
  </si>
  <si>
    <t>17.01.01.15</t>
  </si>
  <si>
    <t>Suministro de ventilador de garaje marca SODECA modelo CJBX-25/25-5.5 o equivalente. Caja de ventilación a transmisión, aislada acusticamente y equipada con ventilador de doble aspiración. Estructura de chapa de acero galvanizado, turbina con álabes hacia delante, en chapa de acero galvanizado, motor IP-55, Clase F, autorrefrigerado, con rodamientos a bolas.
Caudal: 19.800 m3/h, 
Presión estática disponible 18 mm.c.a.</t>
  </si>
  <si>
    <t>17.01.01.16</t>
  </si>
  <si>
    <t>Suministro de caja de ventilación para sobrepresión de escaleras marca SODECA modelo CJBD-3333-6T-1 1/2 o equivalente.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7.200 m3/h, 
Presión estática disponible 15 mm.c.a. Incluye también suministro  de cuadro de control para sobrepresión de escaleras con variador de frecuencia, sonda de presión diferencial, magneto térmico, led de línea y fallo y pulsador de chequeos.</t>
  </si>
  <si>
    <t>17.01.01.17</t>
  </si>
  <si>
    <t>17.01.01.18</t>
  </si>
  <si>
    <t>17.01.01.19</t>
  </si>
  <si>
    <t>17.01.01.20</t>
  </si>
  <si>
    <t xml:space="preserve">Suministro de caja de ventilación para sobrepresión de escaleras marca SODECA modelo CJBD-3333-6T-1 1/2 o equivalente.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7.200 m3/h, 
Presión estática disponible 15 mm.c.a. Incluye también suministro  de cuadro de control para sobrepresión de escaleras con variador de frecuencia, sonda de presión diferencial, magneto térmico, led de línea y fallo y pulsador de chequeos._x000D_
</t>
  </si>
  <si>
    <t>17.01.01.21</t>
  </si>
  <si>
    <t>Suministro de caja de ventilación para sobrepresión de escaleras marca SODECA modelo CJBD-3333-6T-1 1/2 o equivalente aprobado por la D.F.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7.200 m3/h, 
Presión estática disponible 15 mm.c.a. Incluye también suministro  de cuadro de control para sobrepresión de escaleras con variador de frecuencia, sonda de presión diferencial, magneto térmico, led de línea y fallo y pulsador de chequeos.</t>
  </si>
  <si>
    <t>17.01.01.22</t>
  </si>
  <si>
    <t>Suministro de caja de ventilación para sobrepresión de escaleras marca SODECA modelo CJBD-3939-6T-3 o equivalente.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8.300 m3/h, 
Presión estática disponible 23 mm.c.a. Incluye también suministro  de cuadro de control para sobrepresión de escaleras con variador de frecuencia, sonda de presión diferencial, magneto térmico, led de línea y fallo y pulsador de chequeos.</t>
  </si>
  <si>
    <t>17.01.01.23</t>
  </si>
  <si>
    <t>Suministro de caja de ventilación para sobrepresión de escaleras marca SODECA modelo CJBD-3939-6T-3 o equivalente.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8.300 m3/h, 
Presión estática disponible 26 mm.c.a. Incluye también suministro  de cuadro de control para sobrepresión de escaleras con variador de frecuencia, sonda de presión diferencial, magneto térmico, led de línea y fallo y pulsador de chequeos.</t>
  </si>
  <si>
    <t>17.01.01.24</t>
  </si>
  <si>
    <t>Suministro de caja de ventilación para sobrepresión de escaleras marca SODECA modelo CJBD-3939-6T-3 o equivalente.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8.300 m3/h, 
Presión estática disponible 15 mm.c.a. Incluye también suministro  de cuadro de control para sobrepresión de escaleras con variador de frecuencia, sonda de presión diferencial, magneto térmico, led de línea y fallo y pulsador de chequeos.</t>
  </si>
  <si>
    <t>17.01.01.25</t>
  </si>
  <si>
    <t>Suministro de caja de ventilación para sobrepresión de escaleras marca SODECA modelo CJBD-3939-6T-3 o equivalente.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8.300 m3/h, 
Presión estática disponible 19 mm.c.a.Incluye también suministro  de cuadro de control para sobrepresión de escaleras con variador de frecuencia, sonda de presión diferencial, magneto térmico, led de línea y fallo y pulsador de chequeos.</t>
  </si>
  <si>
    <t>17.01.01.26</t>
  </si>
  <si>
    <t>Suministro de caja de ventilación para sobrepresión de escaleras marca SODECA modelo CJBD-3939-6T-3 o equivalente. Caja de ventilación con estructura de chapa de acero galvanizado,  equipada con ventilador de doble aspiración con turbina de álabes hacia delante y prensaestopas para la entrada de cables. Motor cerrado con protector térmico incorporado, clase F, con rodamientos a bolas, protección IP54.
Caudal: 8.300 m3/h, 
Presión estática disponible 19 mm.c.a. Incluye también suministro  de cuadro de control para sobrepresión de escaleras con variador de frecuencia, sonda de presión diferencial, magneto térmico, led de línea y fallo y pulsador de chequeos.</t>
  </si>
  <si>
    <t>17.01.01.27</t>
  </si>
  <si>
    <t>17.01.01.28</t>
  </si>
  <si>
    <t xml:space="preserve">Total importe base ofertado (IPSI incluido): </t>
  </si>
  <si>
    <t>Importe de IPSI:</t>
  </si>
  <si>
    <t>Importe total ofertado (IPSI incluido):</t>
  </si>
  <si>
    <t xml:space="preserve"> € IPSI incluido.</t>
  </si>
  <si>
    <t>En caso de error aritmético en la valoración total de la oferta se atenderá a los precios unitarios ofertados. La prestación ofertada se efectuará ajustándose al Pliego que rige el presente concurso, teniéndose por no puesta cualquier aclaración o comentario introducido por los licitadores, que se oponga, contradiga, o pueda ser susceptible de una interpretación contraria a lo establecido en el citado Pliego.</t>
  </si>
  <si>
    <t>(Sello, fecha y firma del ofertante)</t>
  </si>
  <si>
    <t>[Se deben firmar todas las hojas de la oferta]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</si>
</sst>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#####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42"/>
      <name val="Arial"/>
      <family val="2"/>
    </font>
    <font>
      <b/>
      <sz val="9"/>
      <name val="Arial"/>
      <family val="2"/>
    </font>
    <font>
      <b/>
      <sz val="10"/>
      <name val="Cambria"/>
      <family val="1"/>
    </font>
    <font>
      <b/>
      <sz val="10"/>
      <color indexed="42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7C3B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0" fillId="0" borderId="0" xfId="0" applyNumberFormat="1"/>
    <xf numFmtId="0" fontId="0" fillId="0" borderId="0" xfId="0" applyNumberFormat="1"/>
    <xf numFmtId="49" fontId="0" fillId="0" borderId="0" xfId="0" applyNumberFormat="1"/>
    <xf numFmtId="0" fontId="4" fillId="0" borderId="0" xfId="0" applyFont="1"/>
    <xf numFmtId="0" fontId="0" fillId="0" borderId="0" xfId="0" applyNumberFormat="1" applyAlignment="1">
      <alignment horizontal="center"/>
    </xf>
    <xf numFmtId="0" fontId="1" fillId="0" borderId="0" xfId="0" applyNumberFormat="1" applyFont="1"/>
    <xf numFmtId="0" fontId="0" fillId="0" borderId="0" xfId="0" applyFill="1" applyAlignment="1">
      <alignment horizontal="left"/>
    </xf>
    <xf numFmtId="0" fontId="0" fillId="0" borderId="0" xfId="0" applyAlignment="1">
      <alignment vertical="top" wrapText="1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vertical="top" wrapText="1"/>
    </xf>
    <xf numFmtId="0" fontId="5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wrapText="1"/>
    </xf>
    <xf numFmtId="49" fontId="2" fillId="0" borderId="0" xfId="0" applyNumberFormat="1" applyFont="1"/>
    <xf numFmtId="0" fontId="2" fillId="0" borderId="0" xfId="0" applyNumberFormat="1" applyFont="1" applyAlignment="1">
      <alignment horizontal="left" vertical="top" wrapText="1" shrinkToFit="1"/>
    </xf>
    <xf numFmtId="0" fontId="2" fillId="0" borderId="0" xfId="0" applyFont="1"/>
    <xf numFmtId="0" fontId="7" fillId="0" borderId="0" xfId="0" applyFont="1"/>
    <xf numFmtId="0" fontId="1" fillId="0" borderId="0" xfId="0" applyNumberFormat="1" applyFont="1" applyAlignment="1" applyProtection="1">
      <alignment vertical="center" wrapText="1" shrinkToFit="1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1" fillId="0" borderId="0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Alignment="1" applyProtection="1">
      <alignment horizontal="justify" vertical="center" wrapText="1" shrinkToFit="1"/>
      <protection locked="0"/>
    </xf>
    <xf numFmtId="0" fontId="0" fillId="0" borderId="0" xfId="0" applyAlignment="1" applyProtection="1">
      <alignment horizontal="justify" vertical="center" wrapText="1" shrinkToFit="1"/>
      <protection locked="0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164" fontId="0" fillId="0" borderId="1" xfId="0" applyNumberFormat="1" applyBorder="1" applyAlignment="1" applyProtection="1">
      <alignment vertical="center"/>
      <protection locked="0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2" fillId="0" borderId="3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horizontal="right" vertical="top"/>
    </xf>
    <xf numFmtId="0" fontId="0" fillId="0" borderId="0" xfId="0" applyAlignment="1">
      <alignment horizontal="justify" wrapText="1"/>
    </xf>
    <xf numFmtId="4" fontId="0" fillId="0" borderId="0" xfId="0" applyNumberFormat="1" applyAlignment="1">
      <alignment horizontal="right"/>
    </xf>
    <xf numFmtId="4" fontId="8" fillId="0" borderId="0" xfId="0" applyNumberFormat="1" applyFont="1" applyAlignment="1">
      <alignment horizontal="right"/>
    </xf>
  </cellXfs>
  <cellStyles count="1">
    <cellStyle name="Normal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303772</xdr:colOff>
      <xdr:row>0</xdr:row>
      <xdr:rowOff>499915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22947" cy="49991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499915</xdr:colOff>
      <xdr:row>0</xdr:row>
      <xdr:rowOff>499915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53100" y="0"/>
          <a:ext cx="499915" cy="499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M51"/>
  <sheetViews>
    <sheetView tabSelected="1" topLeftCell="B4" workbookViewId="0">
      <selection activeCell="B7" sqref="B7:F7"/>
    </sheetView>
  </sheetViews>
  <sheetFormatPr baseColWidth="10" defaultRowHeight="12.75" x14ac:dyDescent="0.2"/>
  <cols>
    <col min="1" max="1" width="9.140625" style="5" hidden="1" customWidth="1"/>
    <col min="2" max="2" width="8.85546875" style="1" customWidth="1"/>
    <col min="3" max="3" width="6.42578125" style="1" customWidth="1"/>
    <col min="4" max="4" width="55.28515625" style="10" customWidth="1"/>
    <col min="5" max="5" width="11.42578125" style="4" customWidth="1"/>
    <col min="6" max="6" width="12" style="3" customWidth="1"/>
    <col min="7" max="8" width="11.42578125" hidden="1" customWidth="1"/>
  </cols>
  <sheetData>
    <row r="1" spans="1:13" ht="54" customHeight="1" x14ac:dyDescent="0.2"/>
    <row r="2" spans="1:13" ht="15" customHeight="1" x14ac:dyDescent="0.2">
      <c r="A2" s="5" t="s">
        <v>4</v>
      </c>
      <c r="B2" s="2"/>
    </row>
    <row r="3" spans="1:13" x14ac:dyDescent="0.2">
      <c r="E3" s="8"/>
    </row>
    <row r="4" spans="1:13" ht="14.25" customHeight="1" x14ac:dyDescent="0.2">
      <c r="C4" s="9"/>
      <c r="D4" s="21" t="s">
        <v>0</v>
      </c>
      <c r="E4" s="7"/>
    </row>
    <row r="5" spans="1:13" x14ac:dyDescent="0.2">
      <c r="B5" s="23" t="s">
        <v>1</v>
      </c>
      <c r="C5" s="23"/>
      <c r="D5" s="23"/>
      <c r="E5" s="23"/>
      <c r="F5" s="23"/>
      <c r="M5" s="6"/>
    </row>
    <row r="6" spans="1:13" ht="13.5" customHeight="1" x14ac:dyDescent="0.2">
      <c r="B6" s="20"/>
      <c r="C6" s="20"/>
      <c r="D6" s="20"/>
      <c r="E6" s="20"/>
      <c r="F6" s="20"/>
      <c r="M6" s="6"/>
    </row>
    <row r="7" spans="1:13" ht="76.5" customHeight="1" x14ac:dyDescent="0.2">
      <c r="B7" s="25" t="s">
        <v>5</v>
      </c>
      <c r="C7" s="26"/>
      <c r="D7" s="26"/>
      <c r="E7" s="26"/>
      <c r="F7" s="26"/>
      <c r="M7" s="6"/>
    </row>
    <row r="8" spans="1:13" s="18" customFormat="1" ht="15" customHeight="1" x14ac:dyDescent="0.2">
      <c r="A8" s="16"/>
      <c r="B8" s="46">
        <f xml:space="preserve"> + F44</f>
        <v>0</v>
      </c>
      <c r="C8" s="24"/>
      <c r="D8" s="17" t="s">
        <v>66</v>
      </c>
      <c r="E8" s="17"/>
      <c r="F8" s="17"/>
      <c r="M8" s="19"/>
    </row>
    <row r="9" spans="1:13" x14ac:dyDescent="0.2">
      <c r="B9" s="22" t="s">
        <v>2</v>
      </c>
      <c r="C9" s="22"/>
      <c r="D9" s="22"/>
      <c r="E9" s="22"/>
      <c r="F9" s="22"/>
      <c r="M9" s="6"/>
    </row>
    <row r="10" spans="1:13" x14ac:dyDescent="0.2">
      <c r="B10" s="12"/>
      <c r="C10" s="12"/>
      <c r="D10" s="13"/>
      <c r="E10" s="14"/>
      <c r="F10" s="15"/>
      <c r="M10" s="6"/>
    </row>
    <row r="11" spans="1:13" x14ac:dyDescent="0.2">
      <c r="D11" s="11" t="s">
        <v>3</v>
      </c>
      <c r="M11" s="6"/>
    </row>
    <row r="12" spans="1:13" x14ac:dyDescent="0.2">
      <c r="M12" s="6"/>
    </row>
    <row r="13" spans="1:13" s="28" customFormat="1" ht="38.25" x14ac:dyDescent="0.2">
      <c r="A13" s="27"/>
      <c r="B13" s="30" t="s">
        <v>6</v>
      </c>
      <c r="C13" s="31" t="s">
        <v>7</v>
      </c>
      <c r="D13" s="32" t="s">
        <v>8</v>
      </c>
      <c r="E13" s="33" t="s">
        <v>9</v>
      </c>
      <c r="F13" s="34" t="s">
        <v>10</v>
      </c>
      <c r="M13" s="29"/>
    </row>
    <row r="14" spans="1:13" s="28" customFormat="1" ht="114.75" x14ac:dyDescent="0.2">
      <c r="A14" s="27" t="s">
        <v>11</v>
      </c>
      <c r="B14" s="35">
        <v>1</v>
      </c>
      <c r="C14" s="35" t="s">
        <v>12</v>
      </c>
      <c r="D14" s="36" t="s">
        <v>13</v>
      </c>
      <c r="E14" s="38"/>
      <c r="F14" s="37">
        <f>IF(AND(ISEVEN(ROUND(E14,5)* B14*10^2),ROUND(MOD(ROUND(E14,5)* B14*10^2,1),2)&lt;=0.5),ROUNDDOWN(ROUND(E14,5)* B14,2),ROUND(ROUND(E14,5)* B14,2))</f>
        <v>0</v>
      </c>
      <c r="G14" s="28">
        <f>IF(AND(ISEVEN(H14*10^2),ROUND(MOD(H14*10^2,1),2)&lt;=0.5),ROUNDDOWN(H14,2),ROUND(H14,2))</f>
        <v>0</v>
      </c>
      <c r="H14" s="28">
        <f>0 * F14</f>
        <v>0</v>
      </c>
      <c r="M14" s="29"/>
    </row>
    <row r="15" spans="1:13" s="28" customFormat="1" ht="114.75" x14ac:dyDescent="0.2">
      <c r="A15" s="27" t="s">
        <v>14</v>
      </c>
      <c r="B15" s="35">
        <v>1</v>
      </c>
      <c r="C15" s="35" t="s">
        <v>12</v>
      </c>
      <c r="D15" s="36" t="s">
        <v>15</v>
      </c>
      <c r="E15" s="38"/>
      <c r="F15" s="37">
        <f>IF(AND(ISEVEN(ROUND(E15,5)* B15*10^2),ROUND(MOD(ROUND(E15,5)* B15*10^2,1),2)&lt;=0.5),ROUNDDOWN(ROUND(E15,5)* B15,2),ROUND(ROUND(E15,5)* B15,2))</f>
        <v>0</v>
      </c>
      <c r="G15" s="28">
        <f>IF(AND(ISEVEN(H15*10^2),ROUND(MOD(H15*10^2,1),2)&lt;=0.5),ROUNDDOWN(H15,2),ROUND(H15,2))</f>
        <v>0</v>
      </c>
      <c r="H15" s="28">
        <f>0 * F15</f>
        <v>0</v>
      </c>
      <c r="M15" s="29"/>
    </row>
    <row r="16" spans="1:13" s="28" customFormat="1" ht="114.75" x14ac:dyDescent="0.2">
      <c r="A16" s="27" t="s">
        <v>16</v>
      </c>
      <c r="B16" s="35">
        <v>2</v>
      </c>
      <c r="C16" s="35" t="s">
        <v>12</v>
      </c>
      <c r="D16" s="36" t="s">
        <v>17</v>
      </c>
      <c r="E16" s="38"/>
      <c r="F16" s="37">
        <f>IF(AND(ISEVEN(ROUND(E16,5)* B16*10^2),ROUND(MOD(ROUND(E16,5)* B16*10^2,1),2)&lt;=0.5),ROUNDDOWN(ROUND(E16,5)* B16,2),ROUND(ROUND(E16,5)* B16,2))</f>
        <v>0</v>
      </c>
      <c r="G16" s="28">
        <f>IF(AND(ISEVEN(H16*10^2),ROUND(MOD(H16*10^2,1),2)&lt;=0.5),ROUNDDOWN(H16,2),ROUND(H16,2))</f>
        <v>0</v>
      </c>
      <c r="H16" s="28">
        <f>0 * F16</f>
        <v>0</v>
      </c>
      <c r="M16" s="29"/>
    </row>
    <row r="17" spans="1:13" s="28" customFormat="1" ht="114.75" x14ac:dyDescent="0.2">
      <c r="A17" s="27" t="s">
        <v>18</v>
      </c>
      <c r="B17" s="35">
        <v>1</v>
      </c>
      <c r="C17" s="35" t="s">
        <v>12</v>
      </c>
      <c r="D17" s="36" t="s">
        <v>19</v>
      </c>
      <c r="E17" s="38"/>
      <c r="F17" s="37">
        <f>IF(AND(ISEVEN(ROUND(E17,5)* B17*10^2),ROUND(MOD(ROUND(E17,5)* B17*10^2,1),2)&lt;=0.5),ROUNDDOWN(ROUND(E17,5)* B17,2),ROUND(ROUND(E17,5)* B17,2))</f>
        <v>0</v>
      </c>
      <c r="G17" s="28">
        <f>IF(AND(ISEVEN(H17*10^2),ROUND(MOD(H17*10^2,1),2)&lt;=0.5),ROUNDDOWN(H17,2),ROUND(H17,2))</f>
        <v>0</v>
      </c>
      <c r="H17" s="28">
        <f>0 * F17</f>
        <v>0</v>
      </c>
      <c r="M17" s="29"/>
    </row>
    <row r="18" spans="1:13" s="28" customFormat="1" ht="140.25" x14ac:dyDescent="0.2">
      <c r="A18" s="27" t="s">
        <v>20</v>
      </c>
      <c r="B18" s="35">
        <v>2</v>
      </c>
      <c r="C18" s="35" t="s">
        <v>12</v>
      </c>
      <c r="D18" s="36" t="s">
        <v>21</v>
      </c>
      <c r="E18" s="38"/>
      <c r="F18" s="37">
        <f>IF(AND(ISEVEN(ROUND(E18,5)* B18*10^2),ROUND(MOD(ROUND(E18,5)* B18*10^2,1),2)&lt;=0.5),ROUNDDOWN(ROUND(E18,5)* B18,2),ROUND(ROUND(E18,5)* B18,2))</f>
        <v>0</v>
      </c>
      <c r="G18" s="28">
        <f>IF(AND(ISEVEN(H18*10^2),ROUND(MOD(H18*10^2,1),2)&lt;=0.5),ROUNDDOWN(H18,2),ROUND(H18,2))</f>
        <v>0</v>
      </c>
      <c r="H18" s="28">
        <f>0 * F18</f>
        <v>0</v>
      </c>
    </row>
    <row r="19" spans="1:13" s="28" customFormat="1" ht="114.75" x14ac:dyDescent="0.2">
      <c r="A19" s="27" t="s">
        <v>22</v>
      </c>
      <c r="B19" s="35">
        <v>2</v>
      </c>
      <c r="C19" s="35" t="s">
        <v>12</v>
      </c>
      <c r="D19" s="36" t="s">
        <v>23</v>
      </c>
      <c r="E19" s="38"/>
      <c r="F19" s="37">
        <f>IF(AND(ISEVEN(ROUND(E19,5)* B19*10^2),ROUND(MOD(ROUND(E19,5)* B19*10^2,1),2)&lt;=0.5),ROUNDDOWN(ROUND(E19,5)* B19,2),ROUND(ROUND(E19,5)* B19,2))</f>
        <v>0</v>
      </c>
      <c r="G19" s="28">
        <f>IF(AND(ISEVEN(H19*10^2),ROUND(MOD(H19*10^2,1),2)&lt;=0.5),ROUNDDOWN(H19,2),ROUND(H19,2))</f>
        <v>0</v>
      </c>
      <c r="H19" s="28">
        <f>0 * F19</f>
        <v>0</v>
      </c>
    </row>
    <row r="20" spans="1:13" s="28" customFormat="1" ht="114.75" x14ac:dyDescent="0.2">
      <c r="A20" s="27" t="s">
        <v>24</v>
      </c>
      <c r="B20" s="35">
        <v>2</v>
      </c>
      <c r="C20" s="35" t="s">
        <v>12</v>
      </c>
      <c r="D20" s="36" t="s">
        <v>25</v>
      </c>
      <c r="E20" s="38"/>
      <c r="F20" s="37">
        <f>IF(AND(ISEVEN(ROUND(E20,5)* B20*10^2),ROUND(MOD(ROUND(E20,5)* B20*10^2,1),2)&lt;=0.5),ROUNDDOWN(ROUND(E20,5)* B20,2),ROUND(ROUND(E20,5)* B20,2))</f>
        <v>0</v>
      </c>
      <c r="G20" s="28">
        <f>IF(AND(ISEVEN(H20*10^2),ROUND(MOD(H20*10^2,1),2)&lt;=0.5),ROUNDDOWN(H20,2),ROUND(H20,2))</f>
        <v>0</v>
      </c>
      <c r="H20" s="28">
        <f>0 * F20</f>
        <v>0</v>
      </c>
    </row>
    <row r="21" spans="1:13" s="28" customFormat="1" ht="114.75" x14ac:dyDescent="0.2">
      <c r="A21" s="27" t="s">
        <v>26</v>
      </c>
      <c r="B21" s="35">
        <v>2</v>
      </c>
      <c r="C21" s="35" t="s">
        <v>12</v>
      </c>
      <c r="D21" s="36" t="s">
        <v>27</v>
      </c>
      <c r="E21" s="38"/>
      <c r="F21" s="37">
        <f>IF(AND(ISEVEN(ROUND(E21,5)* B21*10^2),ROUND(MOD(ROUND(E21,5)* B21*10^2,1),2)&lt;=0.5),ROUNDDOWN(ROUND(E21,5)* B21,2),ROUND(ROUND(E21,5)* B21,2))</f>
        <v>0</v>
      </c>
      <c r="G21" s="28">
        <f>IF(AND(ISEVEN(H21*10^2),ROUND(MOD(H21*10^2,1),2)&lt;=0.5),ROUNDDOWN(H21,2),ROUND(H21,2))</f>
        <v>0</v>
      </c>
      <c r="H21" s="28">
        <f>0 * F21</f>
        <v>0</v>
      </c>
    </row>
    <row r="22" spans="1:13" s="28" customFormat="1" ht="114.75" x14ac:dyDescent="0.2">
      <c r="A22" s="27" t="s">
        <v>28</v>
      </c>
      <c r="B22" s="35">
        <v>2</v>
      </c>
      <c r="C22" s="35" t="s">
        <v>12</v>
      </c>
      <c r="D22" s="36" t="s">
        <v>29</v>
      </c>
      <c r="E22" s="38"/>
      <c r="F22" s="37">
        <f>IF(AND(ISEVEN(ROUND(E22,5)* B22*10^2),ROUND(MOD(ROUND(E22,5)* B22*10^2,1),2)&lt;=0.5),ROUNDDOWN(ROUND(E22,5)* B22,2),ROUND(ROUND(E22,5)* B22,2))</f>
        <v>0</v>
      </c>
      <c r="G22" s="28">
        <f>IF(AND(ISEVEN(H22*10^2),ROUND(MOD(H22*10^2,1),2)&lt;=0.5),ROUNDDOWN(H22,2),ROUND(H22,2))</f>
        <v>0</v>
      </c>
      <c r="H22" s="28">
        <f>0 * F22</f>
        <v>0</v>
      </c>
    </row>
    <row r="23" spans="1:13" s="28" customFormat="1" ht="127.5" x14ac:dyDescent="0.2">
      <c r="A23" s="27" t="s">
        <v>30</v>
      </c>
      <c r="B23" s="35">
        <v>2</v>
      </c>
      <c r="C23" s="35" t="s">
        <v>12</v>
      </c>
      <c r="D23" s="36" t="s">
        <v>31</v>
      </c>
      <c r="E23" s="38"/>
      <c r="F23" s="37">
        <f>IF(AND(ISEVEN(ROUND(E23,5)* B23*10^2),ROUND(MOD(ROUND(E23,5)* B23*10^2,1),2)&lt;=0.5),ROUNDDOWN(ROUND(E23,5)* B23,2),ROUND(ROUND(E23,5)* B23,2))</f>
        <v>0</v>
      </c>
      <c r="G23" s="28">
        <f>IF(AND(ISEVEN(H23*10^2),ROUND(MOD(H23*10^2,1),2)&lt;=0.5),ROUNDDOWN(H23,2),ROUND(H23,2))</f>
        <v>0</v>
      </c>
      <c r="H23" s="28">
        <f>0 * F23</f>
        <v>0</v>
      </c>
    </row>
    <row r="24" spans="1:13" s="28" customFormat="1" ht="127.5" x14ac:dyDescent="0.2">
      <c r="A24" s="27" t="s">
        <v>32</v>
      </c>
      <c r="B24" s="35">
        <v>2</v>
      </c>
      <c r="C24" s="35" t="s">
        <v>12</v>
      </c>
      <c r="D24" s="36" t="s">
        <v>33</v>
      </c>
      <c r="E24" s="38"/>
      <c r="F24" s="37">
        <f>IF(AND(ISEVEN(ROUND(E24,5)* B24*10^2),ROUND(MOD(ROUND(E24,5)* B24*10^2,1),2)&lt;=0.5),ROUNDDOWN(ROUND(E24,5)* B24,2),ROUND(ROUND(E24,5)* B24,2))</f>
        <v>0</v>
      </c>
      <c r="G24" s="28">
        <f>IF(AND(ISEVEN(H24*10^2),ROUND(MOD(H24*10^2,1),2)&lt;=0.5),ROUNDDOWN(H24,2),ROUND(H24,2))</f>
        <v>0</v>
      </c>
      <c r="H24" s="28">
        <f>0 * F24</f>
        <v>0</v>
      </c>
    </row>
    <row r="25" spans="1:13" s="28" customFormat="1" ht="114.75" x14ac:dyDescent="0.2">
      <c r="A25" s="27" t="s">
        <v>34</v>
      </c>
      <c r="B25" s="35">
        <v>2</v>
      </c>
      <c r="C25" s="35" t="s">
        <v>12</v>
      </c>
      <c r="D25" s="36" t="s">
        <v>35</v>
      </c>
      <c r="E25" s="38"/>
      <c r="F25" s="37">
        <f>IF(AND(ISEVEN(ROUND(E25,5)* B25*10^2),ROUND(MOD(ROUND(E25,5)* B25*10^2,1),2)&lt;=0.5),ROUNDDOWN(ROUND(E25,5)* B25,2),ROUND(ROUND(E25,5)* B25,2))</f>
        <v>0</v>
      </c>
      <c r="G25" s="28">
        <f>IF(AND(ISEVEN(H25*10^2),ROUND(MOD(H25*10^2,1),2)&lt;=0.5),ROUNDDOWN(H25,2),ROUND(H25,2))</f>
        <v>0</v>
      </c>
      <c r="H25" s="28">
        <f>0 * F25</f>
        <v>0</v>
      </c>
    </row>
    <row r="26" spans="1:13" s="28" customFormat="1" ht="102" x14ac:dyDescent="0.2">
      <c r="A26" s="27" t="s">
        <v>36</v>
      </c>
      <c r="B26" s="35">
        <v>1</v>
      </c>
      <c r="C26" s="35" t="s">
        <v>12</v>
      </c>
      <c r="D26" s="36" t="s">
        <v>37</v>
      </c>
      <c r="E26" s="38"/>
      <c r="F26" s="37">
        <f>IF(AND(ISEVEN(ROUND(E26,5)* B26*10^2),ROUND(MOD(ROUND(E26,5)* B26*10^2,1),2)&lt;=0.5),ROUNDDOWN(ROUND(E26,5)* B26,2),ROUND(ROUND(E26,5)* B26,2))</f>
        <v>0</v>
      </c>
      <c r="G26" s="28">
        <f>IF(AND(ISEVEN(H26*10^2),ROUND(MOD(H26*10^2,1),2)&lt;=0.5),ROUNDDOWN(H26,2),ROUND(H26,2))</f>
        <v>0</v>
      </c>
      <c r="H26" s="28">
        <f>0 * F26</f>
        <v>0</v>
      </c>
    </row>
    <row r="27" spans="1:13" s="28" customFormat="1" ht="114.75" x14ac:dyDescent="0.2">
      <c r="A27" s="27" t="s">
        <v>38</v>
      </c>
      <c r="B27" s="35">
        <v>1</v>
      </c>
      <c r="C27" s="35" t="s">
        <v>12</v>
      </c>
      <c r="D27" s="36" t="s">
        <v>39</v>
      </c>
      <c r="E27" s="38"/>
      <c r="F27" s="37">
        <f>IF(AND(ISEVEN(ROUND(E27,5)* B27*10^2),ROUND(MOD(ROUND(E27,5)* B27*10^2,1),2)&lt;=0.5),ROUNDDOWN(ROUND(E27,5)* B27,2),ROUND(ROUND(E27,5)* B27,2))</f>
        <v>0</v>
      </c>
      <c r="G27" s="28">
        <f>IF(AND(ISEVEN(H27*10^2),ROUND(MOD(H27*10^2,1),2)&lt;=0.5),ROUNDDOWN(H27,2),ROUND(H27,2))</f>
        <v>0</v>
      </c>
      <c r="H27" s="28">
        <f>0 * F27</f>
        <v>0</v>
      </c>
    </row>
    <row r="28" spans="1:13" s="28" customFormat="1" ht="102" x14ac:dyDescent="0.2">
      <c r="A28" s="27" t="s">
        <v>40</v>
      </c>
      <c r="B28" s="35">
        <v>1</v>
      </c>
      <c r="C28" s="35" t="s">
        <v>12</v>
      </c>
      <c r="D28" s="36" t="s">
        <v>41</v>
      </c>
      <c r="E28" s="38"/>
      <c r="F28" s="37">
        <f>IF(AND(ISEVEN(ROUND(E28,5)* B28*10^2),ROUND(MOD(ROUND(E28,5)* B28*10^2,1),2)&lt;=0.5),ROUNDDOWN(ROUND(E28,5)* B28,2),ROUND(ROUND(E28,5)* B28,2))</f>
        <v>0</v>
      </c>
      <c r="G28" s="28">
        <f>IF(AND(ISEVEN(H28*10^2),ROUND(MOD(H28*10^2,1),2)&lt;=0.5),ROUNDDOWN(H28,2),ROUND(H28,2))</f>
        <v>0</v>
      </c>
      <c r="H28" s="28">
        <f>0 * F28</f>
        <v>0</v>
      </c>
    </row>
    <row r="29" spans="1:13" s="28" customFormat="1" ht="153" x14ac:dyDescent="0.2">
      <c r="A29" s="27" t="s">
        <v>42</v>
      </c>
      <c r="B29" s="35">
        <v>1</v>
      </c>
      <c r="C29" s="35" t="s">
        <v>12</v>
      </c>
      <c r="D29" s="36" t="s">
        <v>43</v>
      </c>
      <c r="E29" s="38"/>
      <c r="F29" s="37">
        <f>IF(AND(ISEVEN(ROUND(E29,5)* B29*10^2),ROUND(MOD(ROUND(E29,5)* B29*10^2,1),2)&lt;=0.5),ROUNDDOWN(ROUND(E29,5)* B29,2),ROUND(ROUND(E29,5)* B29,2))</f>
        <v>0</v>
      </c>
      <c r="G29" s="28">
        <f>IF(AND(ISEVEN(H29*10^2),ROUND(MOD(H29*10^2,1),2)&lt;=0.5),ROUNDDOWN(H29,2),ROUND(H29,2))</f>
        <v>0</v>
      </c>
      <c r="H29" s="28">
        <f>0 * F29</f>
        <v>0</v>
      </c>
    </row>
    <row r="30" spans="1:13" s="28" customFormat="1" ht="153" x14ac:dyDescent="0.2">
      <c r="A30" s="27" t="s">
        <v>44</v>
      </c>
      <c r="B30" s="35">
        <v>1</v>
      </c>
      <c r="C30" s="35" t="s">
        <v>12</v>
      </c>
      <c r="D30" s="36" t="s">
        <v>43</v>
      </c>
      <c r="E30" s="38"/>
      <c r="F30" s="37">
        <f>IF(AND(ISEVEN(ROUND(E30,5)* B30*10^2),ROUND(MOD(ROUND(E30,5)* B30*10^2,1),2)&lt;=0.5),ROUNDDOWN(ROUND(E30,5)* B30,2),ROUND(ROUND(E30,5)* B30,2))</f>
        <v>0</v>
      </c>
      <c r="G30" s="28">
        <f>IF(AND(ISEVEN(H30*10^2),ROUND(MOD(H30*10^2,1),2)&lt;=0.5),ROUNDDOWN(H30,2),ROUND(H30,2))</f>
        <v>0</v>
      </c>
      <c r="H30" s="28">
        <f>0 * F30</f>
        <v>0</v>
      </c>
    </row>
    <row r="31" spans="1:13" s="28" customFormat="1" ht="153" x14ac:dyDescent="0.2">
      <c r="A31" s="27" t="s">
        <v>45</v>
      </c>
      <c r="B31" s="35">
        <v>1</v>
      </c>
      <c r="C31" s="35" t="s">
        <v>12</v>
      </c>
      <c r="D31" s="36" t="s">
        <v>43</v>
      </c>
      <c r="E31" s="38"/>
      <c r="F31" s="37">
        <f>IF(AND(ISEVEN(ROUND(E31,5)* B31*10^2),ROUND(MOD(ROUND(E31,5)* B31*10^2,1),2)&lt;=0.5),ROUNDDOWN(ROUND(E31,5)* B31,2),ROUND(ROUND(E31,5)* B31,2))</f>
        <v>0</v>
      </c>
      <c r="G31" s="28">
        <f>IF(AND(ISEVEN(H31*10^2),ROUND(MOD(H31*10^2,1),2)&lt;=0.5),ROUNDDOWN(H31,2),ROUND(H31,2))</f>
        <v>0</v>
      </c>
      <c r="H31" s="28">
        <f>0 * F31</f>
        <v>0</v>
      </c>
    </row>
    <row r="32" spans="1:13" s="28" customFormat="1" ht="153" x14ac:dyDescent="0.2">
      <c r="A32" s="27" t="s">
        <v>46</v>
      </c>
      <c r="B32" s="35">
        <v>1</v>
      </c>
      <c r="C32" s="35" t="s">
        <v>12</v>
      </c>
      <c r="D32" s="36" t="s">
        <v>43</v>
      </c>
      <c r="E32" s="38"/>
      <c r="F32" s="37">
        <f>IF(AND(ISEVEN(ROUND(E32,5)* B32*10^2),ROUND(MOD(ROUND(E32,5)* B32*10^2,1),2)&lt;=0.5),ROUNDDOWN(ROUND(E32,5)* B32,2),ROUND(ROUND(E32,5)* B32,2))</f>
        <v>0</v>
      </c>
      <c r="G32" s="28">
        <f>IF(AND(ISEVEN(H32*10^2),ROUND(MOD(H32*10^2,1),2)&lt;=0.5),ROUNDDOWN(H32,2),ROUND(H32,2))</f>
        <v>0</v>
      </c>
      <c r="H32" s="28">
        <f>0 * F32</f>
        <v>0</v>
      </c>
    </row>
    <row r="33" spans="1:8" s="28" customFormat="1" ht="165.75" x14ac:dyDescent="0.2">
      <c r="A33" s="27" t="s">
        <v>47</v>
      </c>
      <c r="B33" s="35">
        <v>1</v>
      </c>
      <c r="C33" s="35" t="s">
        <v>12</v>
      </c>
      <c r="D33" s="36" t="s">
        <v>48</v>
      </c>
      <c r="E33" s="38"/>
      <c r="F33" s="37">
        <f>IF(AND(ISEVEN(ROUND(E33,5)* B33*10^2),ROUND(MOD(ROUND(E33,5)* B33*10^2,1),2)&lt;=0.5),ROUNDDOWN(ROUND(E33,5)* B33,2),ROUND(ROUND(E33,5)* B33,2))</f>
        <v>0</v>
      </c>
      <c r="G33" s="28">
        <f>IF(AND(ISEVEN(H33*10^2),ROUND(MOD(H33*10^2,1),2)&lt;=0.5),ROUNDDOWN(H33,2),ROUND(H33,2))</f>
        <v>0</v>
      </c>
      <c r="H33" s="28">
        <f>0 * F33</f>
        <v>0</v>
      </c>
    </row>
    <row r="34" spans="1:8" s="28" customFormat="1" ht="165.75" x14ac:dyDescent="0.2">
      <c r="A34" s="27" t="s">
        <v>49</v>
      </c>
      <c r="B34" s="35">
        <v>1</v>
      </c>
      <c r="C34" s="35" t="s">
        <v>12</v>
      </c>
      <c r="D34" s="36" t="s">
        <v>50</v>
      </c>
      <c r="E34" s="38"/>
      <c r="F34" s="37">
        <f>IF(AND(ISEVEN(ROUND(E34,5)* B34*10^2),ROUND(MOD(ROUND(E34,5)* B34*10^2,1),2)&lt;=0.5),ROUNDDOWN(ROUND(E34,5)* B34,2),ROUND(ROUND(E34,5)* B34,2))</f>
        <v>0</v>
      </c>
      <c r="G34" s="28">
        <f>IF(AND(ISEVEN(H34*10^2),ROUND(MOD(H34*10^2,1),2)&lt;=0.5),ROUNDDOWN(H34,2),ROUND(H34,2))</f>
        <v>0</v>
      </c>
      <c r="H34" s="28">
        <f>0 * F34</f>
        <v>0</v>
      </c>
    </row>
    <row r="35" spans="1:8" s="28" customFormat="1" ht="153" x14ac:dyDescent="0.2">
      <c r="A35" s="27" t="s">
        <v>51</v>
      </c>
      <c r="B35" s="35">
        <v>1</v>
      </c>
      <c r="C35" s="35" t="s">
        <v>12</v>
      </c>
      <c r="D35" s="36" t="s">
        <v>52</v>
      </c>
      <c r="E35" s="38"/>
      <c r="F35" s="37">
        <f>IF(AND(ISEVEN(ROUND(E35,5)* B35*10^2),ROUND(MOD(ROUND(E35,5)* B35*10^2,1),2)&lt;=0.5),ROUNDDOWN(ROUND(E35,5)* B35,2),ROUND(ROUND(E35,5)* B35,2))</f>
        <v>0</v>
      </c>
      <c r="G35" s="28">
        <f>IF(AND(ISEVEN(H35*10^2),ROUND(MOD(H35*10^2,1),2)&lt;=0.5),ROUNDDOWN(H35,2),ROUND(H35,2))</f>
        <v>0</v>
      </c>
      <c r="H35" s="28">
        <f>0 * F35</f>
        <v>0</v>
      </c>
    </row>
    <row r="36" spans="1:8" s="28" customFormat="1" ht="153" x14ac:dyDescent="0.2">
      <c r="A36" s="27" t="s">
        <v>53</v>
      </c>
      <c r="B36" s="35">
        <v>1</v>
      </c>
      <c r="C36" s="35" t="s">
        <v>12</v>
      </c>
      <c r="D36" s="36" t="s">
        <v>54</v>
      </c>
      <c r="E36" s="38"/>
      <c r="F36" s="37">
        <f>IF(AND(ISEVEN(ROUND(E36,5)* B36*10^2),ROUND(MOD(ROUND(E36,5)* B36*10^2,1),2)&lt;=0.5),ROUNDDOWN(ROUND(E36,5)* B36,2),ROUND(ROUND(E36,5)* B36,2))</f>
        <v>0</v>
      </c>
      <c r="G36" s="28">
        <f>IF(AND(ISEVEN(H36*10^2),ROUND(MOD(H36*10^2,1),2)&lt;=0.5),ROUNDDOWN(H36,2),ROUND(H36,2))</f>
        <v>0</v>
      </c>
      <c r="H36" s="28">
        <f>0 * F36</f>
        <v>0</v>
      </c>
    </row>
    <row r="37" spans="1:8" s="28" customFormat="1" ht="153" x14ac:dyDescent="0.2">
      <c r="A37" s="27" t="s">
        <v>55</v>
      </c>
      <c r="B37" s="35">
        <v>1</v>
      </c>
      <c r="C37" s="35" t="s">
        <v>12</v>
      </c>
      <c r="D37" s="36" t="s">
        <v>56</v>
      </c>
      <c r="E37" s="38"/>
      <c r="F37" s="37">
        <f>IF(AND(ISEVEN(ROUND(E37,5)* B37*10^2),ROUND(MOD(ROUND(E37,5)* B37*10^2,1),2)&lt;=0.5),ROUNDDOWN(ROUND(E37,5)* B37,2),ROUND(ROUND(E37,5)* B37,2))</f>
        <v>0</v>
      </c>
      <c r="G37" s="28">
        <f>IF(AND(ISEVEN(H37*10^2),ROUND(MOD(H37*10^2,1),2)&lt;=0.5),ROUNDDOWN(H37,2),ROUND(H37,2))</f>
        <v>0</v>
      </c>
      <c r="H37" s="28">
        <f>0 * F37</f>
        <v>0</v>
      </c>
    </row>
    <row r="38" spans="1:8" s="28" customFormat="1" ht="153" x14ac:dyDescent="0.2">
      <c r="A38" s="27" t="s">
        <v>57</v>
      </c>
      <c r="B38" s="35">
        <v>1</v>
      </c>
      <c r="C38" s="35" t="s">
        <v>12</v>
      </c>
      <c r="D38" s="36" t="s">
        <v>58</v>
      </c>
      <c r="E38" s="38"/>
      <c r="F38" s="37">
        <f>IF(AND(ISEVEN(ROUND(E38,5)* B38*10^2),ROUND(MOD(ROUND(E38,5)* B38*10^2,1),2)&lt;=0.5),ROUNDDOWN(ROUND(E38,5)* B38,2),ROUND(ROUND(E38,5)* B38,2))</f>
        <v>0</v>
      </c>
      <c r="G38" s="28">
        <f>IF(AND(ISEVEN(H38*10^2),ROUND(MOD(H38*10^2,1),2)&lt;=0.5),ROUNDDOWN(H38,2),ROUND(H38,2))</f>
        <v>0</v>
      </c>
      <c r="H38" s="28">
        <f>0 * F38</f>
        <v>0</v>
      </c>
    </row>
    <row r="39" spans="1:8" s="28" customFormat="1" ht="153" x14ac:dyDescent="0.2">
      <c r="A39" s="27" t="s">
        <v>59</v>
      </c>
      <c r="B39" s="35">
        <v>1</v>
      </c>
      <c r="C39" s="35" t="s">
        <v>12</v>
      </c>
      <c r="D39" s="36" t="s">
        <v>60</v>
      </c>
      <c r="E39" s="38"/>
      <c r="F39" s="37">
        <f>IF(AND(ISEVEN(ROUND(E39,5)* B39*10^2),ROUND(MOD(ROUND(E39,5)* B39*10^2,1),2)&lt;=0.5),ROUNDDOWN(ROUND(E39,5)* B39,2),ROUND(ROUND(E39,5)* B39,2))</f>
        <v>0</v>
      </c>
      <c r="G39" s="28">
        <f>IF(AND(ISEVEN(H39*10^2),ROUND(MOD(H39*10^2,1),2)&lt;=0.5),ROUNDDOWN(H39,2),ROUND(H39,2))</f>
        <v>0</v>
      </c>
      <c r="H39" s="28">
        <f>0 * F39</f>
        <v>0</v>
      </c>
    </row>
    <row r="40" spans="1:8" s="28" customFormat="1" ht="153" x14ac:dyDescent="0.2">
      <c r="A40" s="27" t="s">
        <v>61</v>
      </c>
      <c r="B40" s="35">
        <v>1</v>
      </c>
      <c r="C40" s="35" t="s">
        <v>12</v>
      </c>
      <c r="D40" s="36" t="s">
        <v>60</v>
      </c>
      <c r="E40" s="38"/>
      <c r="F40" s="37">
        <f>IF(AND(ISEVEN(ROUND(E40,5)* B40*10^2),ROUND(MOD(ROUND(E40,5)* B40*10^2,1),2)&lt;=0.5),ROUNDDOWN(ROUND(E40,5)* B40,2),ROUND(ROUND(E40,5)* B40,2))</f>
        <v>0</v>
      </c>
      <c r="G40" s="28">
        <f>IF(AND(ISEVEN(H40*10^2),ROUND(MOD(H40*10^2,1),2)&lt;=0.5),ROUNDDOWN(H40,2),ROUND(H40,2))</f>
        <v>0</v>
      </c>
      <c r="H40" s="28">
        <f>0 * F40</f>
        <v>0</v>
      </c>
    </row>
    <row r="41" spans="1:8" s="28" customFormat="1" ht="153" x14ac:dyDescent="0.2">
      <c r="A41" s="27" t="s">
        <v>62</v>
      </c>
      <c r="B41" s="35">
        <v>1</v>
      </c>
      <c r="C41" s="35" t="s">
        <v>12</v>
      </c>
      <c r="D41" s="36" t="s">
        <v>60</v>
      </c>
      <c r="E41" s="38"/>
      <c r="F41" s="37">
        <f>IF(AND(ISEVEN(ROUND(E41,5)* B41*10^2),ROUND(MOD(ROUND(E41,5)* B41*10^2,1),2)&lt;=0.5),ROUNDDOWN(ROUND(E41,5)* B41,2),ROUND(ROUND(E41,5)* B41,2))</f>
        <v>0</v>
      </c>
      <c r="G41" s="28">
        <f>IF(AND(ISEVEN(H41*10^2),ROUND(MOD(H41*10^2,1),2)&lt;=0.5),ROUNDDOWN(H41,2),ROUND(H41,2))</f>
        <v>0</v>
      </c>
      <c r="H41" s="28">
        <f>0 * F41</f>
        <v>0</v>
      </c>
    </row>
    <row r="42" spans="1:8" s="40" customFormat="1" ht="27.95" customHeight="1" x14ac:dyDescent="0.2">
      <c r="A42" s="39"/>
      <c r="B42" s="41"/>
      <c r="C42" s="42"/>
      <c r="D42" s="43"/>
      <c r="E42" s="44" t="s">
        <v>63</v>
      </c>
      <c r="F42" s="45">
        <f>SUM(F14:F41)</f>
        <v>0</v>
      </c>
    </row>
    <row r="43" spans="1:8" s="40" customFormat="1" ht="27.95" customHeight="1" x14ac:dyDescent="0.2">
      <c r="A43" s="39"/>
      <c r="B43" s="41"/>
      <c r="C43" s="42"/>
      <c r="D43" s="43"/>
      <c r="E43" s="44" t="s">
        <v>64</v>
      </c>
      <c r="F43" s="45">
        <f>SUM(G14:G41)</f>
        <v>0</v>
      </c>
    </row>
    <row r="44" spans="1:8" s="40" customFormat="1" ht="27.95" customHeight="1" x14ac:dyDescent="0.2">
      <c r="A44" s="39"/>
      <c r="B44" s="41"/>
      <c r="C44" s="42"/>
      <c r="D44" s="43"/>
      <c r="E44" s="44" t="s">
        <v>65</v>
      </c>
      <c r="F44" s="45">
        <f>SUM(F42:F43)</f>
        <v>0</v>
      </c>
    </row>
    <row r="48" spans="1:8" ht="51" customHeight="1" x14ac:dyDescent="0.2">
      <c r="B48" s="47" t="s">
        <v>67</v>
      </c>
      <c r="C48" s="47"/>
      <c r="D48" s="47"/>
      <c r="E48" s="47"/>
      <c r="F48" s="47"/>
    </row>
    <row r="50" spans="6:6" x14ac:dyDescent="0.2">
      <c r="F50" s="48" t="s">
        <v>68</v>
      </c>
    </row>
    <row r="51" spans="6:6" x14ac:dyDescent="0.2">
      <c r="F51" s="49" t="s">
        <v>69</v>
      </c>
    </row>
  </sheetData>
  <sheetProtection algorithmName="SHA-512" hashValue="K1lw/Soh/DS8Xhq6MQ4XysiBko2YGXBm/QIo2QJ9TR6wlkgBkaWMg6vzZK5UcbqKnBhckXnRlHfPiep08kj3fA==" saltValue="vURMiRbbx0YC3MBWV+lYZA==" spinCount="100000" sheet="1" objects="1" scenarios="1" formatRows="0" selectLockedCells="1"/>
  <mergeCells count="5">
    <mergeCell ref="B9:F9"/>
    <mergeCell ref="B5:F5"/>
    <mergeCell ref="B8:C8"/>
    <mergeCell ref="B7:F7"/>
    <mergeCell ref="B48:F48"/>
  </mergeCells>
  <phoneticPr fontId="0" type="noConversion"/>
  <conditionalFormatting sqref="F10:F47 F2:F4 F49:F65532">
    <cfRule type="cellIs" dxfId="0" priority="1" stopIfTrue="1" operator="equal">
      <formula>0</formula>
    </cfRule>
  </conditionalFormatting>
  <pageMargins left="0.59055118110236227" right="0.59055118110236227" top="0.39370078740157483" bottom="0.78740157480314965" header="0" footer="0"/>
  <pageSetup paperSize="9" scale="98" fitToHeight="0" orientation="portrait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>TRAGSA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amaya1</dc:creator>
  <cp:lastModifiedBy>u_xen_vdi</cp:lastModifiedBy>
  <cp:lastPrinted>2019-03-13T10:36:06Z</cp:lastPrinted>
  <dcterms:created xsi:type="dcterms:W3CDTF">2007-01-22T10:55:29Z</dcterms:created>
  <dcterms:modified xsi:type="dcterms:W3CDTF">2020-06-24T08:22:35Z</dcterms:modified>
</cp:coreProperties>
</file>