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90" windowWidth="18780" windowHeight="13020"/>
  </bookViews>
  <sheets>
    <sheet name="Hoja1" sheetId="1" r:id="rId1"/>
  </sheets>
  <definedNames>
    <definedName name="_xlnm.Print_Titles" localSheetId="0">Hoja1!$1:$1</definedName>
  </definedNames>
  <calcPr calcId="145621"/>
</workbook>
</file>

<file path=xl/calcChain.xml><?xml version="1.0" encoding="utf-8"?>
<calcChain xmlns="http://schemas.openxmlformats.org/spreadsheetml/2006/main">
  <c r="B8" i="1" l="1"/>
  <c r="F124" i="1"/>
  <c r="F123" i="1"/>
  <c r="F122" i="1"/>
  <c r="G121" i="1"/>
  <c r="H121" i="1"/>
  <c r="F121" i="1"/>
  <c r="G120" i="1"/>
  <c r="H120" i="1"/>
  <c r="F120" i="1"/>
  <c r="G119" i="1"/>
  <c r="H119" i="1"/>
  <c r="F119" i="1"/>
  <c r="G117" i="1"/>
  <c r="H117" i="1"/>
  <c r="F117" i="1"/>
  <c r="G116" i="1"/>
  <c r="H116" i="1"/>
  <c r="F116" i="1"/>
  <c r="G115" i="1"/>
  <c r="H115" i="1"/>
  <c r="F115" i="1"/>
  <c r="G114" i="1"/>
  <c r="H114" i="1"/>
  <c r="F114" i="1"/>
  <c r="G113" i="1"/>
  <c r="H113" i="1"/>
  <c r="F113" i="1"/>
  <c r="G112" i="1"/>
  <c r="H112" i="1"/>
  <c r="F112" i="1"/>
  <c r="G111" i="1"/>
  <c r="H111" i="1"/>
  <c r="F111" i="1"/>
  <c r="G110" i="1"/>
  <c r="H110" i="1"/>
  <c r="F110" i="1"/>
  <c r="F103" i="1"/>
  <c r="F102" i="1"/>
  <c r="F101" i="1"/>
  <c r="G100" i="1"/>
  <c r="H100" i="1"/>
  <c r="F100" i="1"/>
  <c r="G99" i="1"/>
  <c r="H99" i="1"/>
  <c r="F99" i="1"/>
  <c r="G98" i="1"/>
  <c r="H98" i="1"/>
  <c r="F98" i="1"/>
  <c r="G96" i="1"/>
  <c r="H96" i="1"/>
  <c r="F96" i="1"/>
  <c r="G95" i="1"/>
  <c r="H95" i="1"/>
  <c r="F95" i="1"/>
  <c r="G94" i="1"/>
  <c r="H94" i="1"/>
  <c r="F94" i="1"/>
  <c r="G93" i="1"/>
  <c r="H93" i="1"/>
  <c r="F93" i="1"/>
  <c r="G92" i="1"/>
  <c r="H92" i="1"/>
  <c r="F92" i="1"/>
  <c r="G91" i="1"/>
  <c r="H91" i="1"/>
  <c r="F91" i="1"/>
  <c r="G90" i="1"/>
  <c r="H90" i="1"/>
  <c r="F90" i="1"/>
  <c r="G89" i="1"/>
  <c r="H89" i="1"/>
  <c r="F89" i="1"/>
  <c r="G88" i="1"/>
  <c r="H88" i="1"/>
  <c r="F88" i="1"/>
  <c r="G87" i="1"/>
  <c r="H87" i="1"/>
  <c r="F87" i="1"/>
  <c r="G86" i="1"/>
  <c r="H86" i="1"/>
  <c r="F86" i="1"/>
  <c r="G85" i="1"/>
  <c r="H85" i="1"/>
  <c r="F85" i="1"/>
  <c r="G84" i="1"/>
  <c r="H84" i="1"/>
  <c r="F84" i="1"/>
  <c r="G83" i="1"/>
  <c r="H83" i="1"/>
  <c r="F83" i="1"/>
  <c r="G82" i="1"/>
  <c r="H82" i="1"/>
  <c r="F82" i="1"/>
  <c r="G81" i="1"/>
  <c r="H81" i="1"/>
  <c r="F81" i="1"/>
  <c r="G80" i="1"/>
  <c r="H80" i="1"/>
  <c r="F80" i="1"/>
  <c r="G79" i="1"/>
  <c r="H79" i="1"/>
  <c r="F79" i="1"/>
  <c r="G76" i="1"/>
  <c r="H76" i="1"/>
  <c r="F76" i="1"/>
  <c r="G75" i="1"/>
  <c r="H75" i="1"/>
  <c r="F75" i="1"/>
  <c r="G74" i="1"/>
  <c r="H74" i="1"/>
  <c r="F74" i="1"/>
  <c r="G73" i="1"/>
  <c r="H73" i="1"/>
  <c r="F73" i="1"/>
  <c r="G72" i="1"/>
  <c r="H72" i="1"/>
  <c r="F72" i="1"/>
  <c r="G71" i="1"/>
  <c r="H71" i="1"/>
  <c r="F71" i="1"/>
  <c r="G70" i="1"/>
  <c r="H70" i="1"/>
  <c r="F70" i="1"/>
  <c r="G69" i="1"/>
  <c r="H69" i="1"/>
  <c r="F69" i="1"/>
  <c r="G68" i="1"/>
  <c r="H68" i="1"/>
  <c r="F68" i="1"/>
  <c r="G67" i="1"/>
  <c r="H67" i="1"/>
  <c r="F67" i="1"/>
  <c r="G66" i="1"/>
  <c r="H66" i="1"/>
  <c r="F66" i="1"/>
  <c r="G65" i="1"/>
  <c r="H65" i="1"/>
  <c r="F65" i="1"/>
  <c r="G64" i="1"/>
  <c r="H64" i="1"/>
  <c r="F64" i="1"/>
  <c r="G63" i="1"/>
  <c r="H63" i="1"/>
  <c r="F63" i="1"/>
  <c r="G62" i="1"/>
  <c r="H62" i="1"/>
  <c r="F62" i="1"/>
  <c r="G61" i="1"/>
  <c r="H61" i="1"/>
  <c r="F61" i="1"/>
  <c r="G60" i="1"/>
  <c r="H60" i="1"/>
  <c r="F60" i="1"/>
  <c r="G59" i="1"/>
  <c r="H59" i="1"/>
  <c r="F59" i="1"/>
  <c r="G58" i="1"/>
  <c r="H58" i="1"/>
  <c r="F58" i="1"/>
  <c r="G57" i="1"/>
  <c r="H57" i="1"/>
  <c r="F57" i="1"/>
  <c r="G56" i="1"/>
  <c r="H56" i="1"/>
  <c r="F56" i="1"/>
  <c r="G55" i="1"/>
  <c r="H55" i="1"/>
  <c r="F55" i="1"/>
  <c r="G54" i="1"/>
  <c r="H54" i="1"/>
  <c r="F54" i="1"/>
  <c r="G53" i="1"/>
  <c r="H53" i="1"/>
  <c r="F53" i="1"/>
  <c r="G52" i="1"/>
  <c r="H52" i="1"/>
  <c r="F52" i="1"/>
  <c r="G51" i="1"/>
  <c r="H51" i="1"/>
  <c r="F51" i="1"/>
  <c r="G50" i="1"/>
  <c r="H50" i="1"/>
  <c r="F50" i="1"/>
  <c r="G49" i="1"/>
  <c r="H49" i="1"/>
  <c r="F49" i="1"/>
  <c r="G48" i="1"/>
  <c r="H48" i="1"/>
  <c r="F48" i="1"/>
  <c r="G47" i="1"/>
  <c r="H47" i="1"/>
  <c r="F47" i="1"/>
  <c r="G46" i="1"/>
  <c r="H46" i="1"/>
  <c r="F46" i="1"/>
  <c r="G45" i="1"/>
  <c r="H45" i="1"/>
  <c r="F45" i="1"/>
  <c r="G44" i="1"/>
  <c r="H44" i="1"/>
  <c r="F44" i="1"/>
  <c r="G43" i="1"/>
  <c r="H43" i="1"/>
  <c r="F43" i="1"/>
  <c r="G42" i="1"/>
  <c r="H42" i="1"/>
  <c r="F42" i="1"/>
  <c r="G41" i="1"/>
  <c r="H41" i="1"/>
  <c r="F41" i="1"/>
  <c r="G40" i="1"/>
  <c r="H40" i="1"/>
  <c r="F40" i="1"/>
  <c r="G39" i="1"/>
  <c r="H39" i="1"/>
  <c r="F39" i="1"/>
  <c r="G38" i="1"/>
  <c r="H38" i="1"/>
  <c r="F38" i="1"/>
  <c r="G37" i="1"/>
  <c r="H37" i="1"/>
  <c r="F37" i="1"/>
  <c r="G36" i="1"/>
  <c r="H36" i="1"/>
  <c r="F36" i="1"/>
  <c r="G35" i="1"/>
  <c r="H35" i="1"/>
  <c r="F35" i="1"/>
  <c r="G34" i="1"/>
  <c r="H34" i="1"/>
  <c r="F34" i="1"/>
  <c r="G33" i="1"/>
  <c r="H33" i="1"/>
  <c r="F33" i="1"/>
  <c r="G32" i="1"/>
  <c r="H32" i="1"/>
  <c r="F32" i="1"/>
  <c r="G31" i="1"/>
  <c r="H31" i="1"/>
  <c r="F31" i="1"/>
  <c r="G30" i="1"/>
  <c r="H30" i="1"/>
  <c r="F30" i="1"/>
  <c r="G29" i="1"/>
  <c r="H29" i="1"/>
  <c r="F29" i="1"/>
  <c r="G28" i="1"/>
  <c r="H28" i="1"/>
  <c r="F28" i="1"/>
  <c r="G27" i="1"/>
  <c r="H27" i="1"/>
  <c r="F27" i="1"/>
  <c r="G26" i="1"/>
  <c r="H26" i="1"/>
  <c r="F26" i="1"/>
  <c r="G25" i="1"/>
  <c r="H25" i="1"/>
  <c r="F25" i="1"/>
  <c r="G24" i="1"/>
  <c r="H24" i="1"/>
  <c r="F24" i="1"/>
  <c r="G23" i="1"/>
  <c r="H23" i="1"/>
  <c r="F23" i="1"/>
  <c r="G22" i="1"/>
  <c r="H22" i="1"/>
  <c r="F22" i="1"/>
  <c r="G21" i="1"/>
  <c r="H21" i="1"/>
  <c r="F21" i="1"/>
  <c r="G20" i="1"/>
  <c r="H20" i="1"/>
  <c r="F20" i="1"/>
  <c r="G19" i="1"/>
  <c r="H19" i="1"/>
  <c r="F19" i="1"/>
  <c r="G18" i="1"/>
  <c r="H18" i="1"/>
  <c r="F18" i="1"/>
  <c r="G17" i="1"/>
  <c r="H17" i="1"/>
  <c r="F17" i="1"/>
  <c r="G16" i="1"/>
  <c r="H16" i="1"/>
  <c r="F16" i="1"/>
</calcChain>
</file>

<file path=xl/sharedStrings.xml><?xml version="1.0" encoding="utf-8"?>
<sst xmlns="http://schemas.openxmlformats.org/spreadsheetml/2006/main" count="314" uniqueCount="216">
  <si>
    <t>ANEJO I</t>
  </si>
  <si>
    <t xml:space="preserve">CRITERIOS EVALUABLES DE FORMA AUTOMÁTICA MEDIANTE FÓRMULAS </t>
  </si>
  <si>
    <t>De acuerdo con el siguiente cuadro de unidades y precios:</t>
  </si>
  <si>
    <t>CUADRO DE UNIDADES Y PRECIOS</t>
  </si>
  <si>
    <t>TSA0067512</t>
  </si>
  <si>
    <r>
      <t>El que suscribe D._                              _ domiciliado en _                        _, calle _                        _ y D.N.I. nº_           _ en su propio nombre, o en representación de _                                  _, con N.I.F._          _ con domicilio en _                                    _, calle _                             _  enterado de las condiciones y requisitos que se exigen para la adjudicación del contrato de '</t>
    </r>
    <r>
      <rPr>
        <b/>
        <sz val="10"/>
        <rFont val="Arial"/>
        <family val="2"/>
      </rPr>
      <t>SUMINISTRO E INSTALACIÓN DE ELECTRICIDAD, ILUMINACIÓN Y PROTECCIÓN CONTRA INCENDIOS DE LA BIBLIOTECA PÚBLICA DEL ESTADO EN CÓRDOBA' Ref.: TSA0067512</t>
    </r>
    <r>
      <rPr>
        <sz val="10"/>
        <rFont val="Arial"/>
        <family val="2"/>
      </rPr>
      <t>, se compromete en nombre propio o de la empresa a que representa, a prestar el objeto del presente pliego por un importe total de:</t>
    </r>
  </si>
  <si>
    <t>Lote 1: SUMINISTRO E/O INSTALACION DE ELECTRICIDAD E ILUMINACIÓN</t>
  </si>
  <si>
    <t>Nº Uds.</t>
  </si>
  <si>
    <t>Ud.</t>
  </si>
  <si>
    <t>Descripción</t>
  </si>
  <si>
    <t>Precio unit. (IVA no incluido)</t>
  </si>
  <si>
    <t>Importe (IVA no incluido)</t>
  </si>
  <si>
    <t>SUMINISTRO E/O INSTALACION DE ELECTRICIDAD</t>
  </si>
  <si>
    <t>DEGE120</t>
  </si>
  <si>
    <t>UD</t>
  </si>
  <si>
    <t>Instalación de grupo electrógeno estático FG-WILSON modelo F-125, o de equivalentes características técnicas,  de 120 KVA en continua y 132KVA en emergencia, 96KW trifásico 230/400V 50Hz, accionado por motor diesel refrigerado por aire, en bancada común con generador, con cuadro eléctrico, repartidores de carga sincronizadores, sistema de arrranque automático, conmutación automática red/grupo en caso de fallo de tensión, depósito nodriza para 3 h de funcionamiento, incluso canalización gasóleo,insonorizado,para el montaje a la intemperie , pequeño material auxiliar, montaje y conexionado.</t>
  </si>
  <si>
    <t>pNEGEXXa1a</t>
  </si>
  <si>
    <t>Suminsitro e instalacion de chimenea de salida de gases para grupo electrogeno realizada con tubo de doble pared, incluso accesorios y piezas de anclaje. Totalmente instalada y comprobación de funcionamiento.
LONGITUD ESTIMADA 38 METROS. Incluido el transporte, descarga y la puesta en obra.</t>
  </si>
  <si>
    <t>pNUTTX1120</t>
  </si>
  <si>
    <t>Suministro e instalación de red de toma de tierra para neutro de Grupo Electrogeno, realizado con cable desnudo de Cu de 35 mm2 de sección, enterrado unido mediante soldaduras CADWELD a 3 picas de toma de tierra en arqueta, puente de comprobación, apertura de zanja, relleno y compactación de la misma, totalmente instalada y parte proporcional de pequeño material. Incluido el transporte, descarga y la puesta en obra.</t>
  </si>
  <si>
    <t>DESAI0612</t>
  </si>
  <si>
    <t>Instalación de Sistema de alimentación ininterrumpida de 25 kVA, i.p.p. de medios auxiliares.
Totalmente instalado, probado y en funcionamiento.
Tecnología del equipo: “ON LINE DOBLE CONVERSION” O “VFI”.
Elementos que componen el Sistema:
 Rectificador cargador de tecnologia IGBTs
 Protección de batería
 Ondulador trifásico
Circuito de by-pass que incluye:
 Un by-pass automático sin corte
 By-pass manual de mantenimiento
CARACTERISTICAS GENERALES.
 Factor de potencia a la Salida= 0,9
 Potencia: 40 kVA
 Rendimiento del equipo hasta 96% en modo normal
 Configuración: unitario(s) con by-pass Configuración: unitario(s) con by-pass
 Cantidad y potencia unitaria de los módulos: 1 módulo de 40 kVA
 Tensión de entrada: 400 V trifásico + neutro
 Entradas redes rectificador y by-pass: entrada red común para el rectificador y el by-pass
 Conexión a tierra en la entrada/salida: TNS / TNS
 Tensión de salida: 400 V trifásico + neutro
 Frecuencia: 50 Hz / 50 Hz
 Autonomía: 10 minutos
 Tipo de batería: Plomo estanco (Valve Regulated Lead Acid)
 Montaje de la batería: en el mismo armario del SAI
 Vida media de la Batería: 3-5 años (garantia en un entorno a 20°C) segun clasificacion EUROBAT
Todo ello completo e instalado según planos y pliego de condiciones, probado y funcionando. Incluido el transporte, descarga y la puesta en obra.</t>
  </si>
  <si>
    <t>DEREXX150</t>
  </si>
  <si>
    <t>Instalación de batería autorregulada, formada por conjunto de baterías modulares de las siguientes características: 
- POTENCIA: 150 kVAr (30 + 2x60).
- TENSION: 400 V y 50 Hz.
Totalmente instalada, incluso elementos de protección y senalización, cableado interior de paneles y cableado de enlace entre batería y paneles y entre paneles y cuadro general, pequeño material auxiliar, transporte, montaje y conexionado. Incluido el transporte, descarga y la puesta en obra.</t>
  </si>
  <si>
    <t>pNECGBT0827</t>
  </si>
  <si>
    <t>Instalación de cuadro general de baja tensión para suministro de energia electrica, de construcción funcional, extensible tanto en anchura como en profundidad, marca ABB, SIEMENS, TERASAKI, o de equivalentes características técnicas, construido en paneles de chapa plegada y perfiles laminados, constituido por  unidades modulares del tipo armario, (incluso 25% reserva para futuras ampliaciones), con puertas de paneles transparentes provistas de llaves, comprendiendo los elementos señalados en el esquema, totalmente instalado incluso pequeño material auxiliar, cableado, transporte, montaje y conexionado. Certificado de la instalación. Incluido el transporte, descarga y la puesta en obra.</t>
  </si>
  <si>
    <t>pNECS083801</t>
  </si>
  <si>
    <t>Instalación de cuadro secundario para INSTALACIONES, CUARTOS TÉCNICOS Y ESCALERAS, (codificación en planos: CS1), formado por armario estanco metálico de superficie, marca ABB, SIEMENS, TERASAKI, o de equivalentes características técnicas, conteniendo todos los elementos señalados en el esquema, incluso protección contra sobretensiones del tipo 2 - DENHguard TT 230 400 o DENHguard M TT 2P, (incluso 25 % reserva de espacio vacío para futuras ampliaciones), incluso parte proporcional de pequeño material, aparellaje, cableado, transporte, montaje y conexionado. Incluso Certificado del aparellaje por el fabricante.
 Incluido el transporte, descarga y la puesta en obra.</t>
  </si>
  <si>
    <t>pNECS083802</t>
  </si>
  <si>
    <t>Instalación de cuadro secundario para PLANTA SEMISÓTANO, LAVANDERÍA, (codificación en planos: CS2), formado por armario estanco metálico de superficie, marca ABB, SIEMENS, TERASAKI, o de equivalentes características técnicas, conteniendo todos los elementos señalados en el esquema, incluso protección contra sobretensiones del tipo 2 - DENHguard TT 230 400 o DENHguard M TT 2P, (incluso 25 % reserva de espacio vacío para futuras ampliaciones), incluso parte proporcional de pequeño material, aparellaje, cableado, transporte, montaje y conexionado. Incluso Certificado del aparellaje por el fabricante.
 Incluido el transporte, descarga y la puesta en obra.</t>
  </si>
  <si>
    <t>pNECS083803</t>
  </si>
  <si>
    <t>Instalación de cuadro secundario para SALA DE ESTUDIO Y SALA POLIVALENTE, (codificación en planos: CS3), formado por cofret empotrable, con fondo construido en chapa electrozincada, chasis desmontable, con marco delantero metálico y puerta transparente, terminado en material plástico aislante y autoextinguible, marca ABB, SIEMENS, TERASAKI,o de equivalentes características técnicas, conteniendo todos los elementos señalados en el esquema, incluso protección contra sobretensiones del tipo 2 - DENHguard TT 230 400 o DENHguard M TT 2P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</si>
  <si>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pNECS083804</t>
  </si>
  <si>
    <t>Instalación de cuadro secundario para INFORMACIÓN GENERAL Y ÁREA REVISTAS, (codificación en planos: CS4), formado por armario estanco metálico de superficie, marca ABB, SIEMENS, TERASAKI, o de equivalentes características técnicas, conteniendo todos los elementos señalados en el esquema, incluso protección contra sobretensiones del tipo 2 - DENHguard TT 230 400 o DENHguard M TT 2P, (incluso 25 % reserva de espacio vacío para futuras ampliaciones), incluso parte proporcional de pequeño material, aparellaje, cableado, transporte, montaje y conexionado. Incluso Certificado del aparellaje por el fabricante.
 Incluido el transporte, descarga y la puesta en obra.</t>
  </si>
  <si>
    <t>pNECS083805</t>
  </si>
  <si>
    <t>Instalación de cuadro secundario para ÁMBITOS TEMÁTICOS Y CONSULTA AUDIOVISUAL, (codificación en planos: CS5), formado por cofret empotrable, con fondo construido en chapa electrozincada, chasis desmontable, con marco delantero metálico y puerta transparente, terminado en material plástico aislante y autoextinguible, marca ABB, SIEMENS, TERASAKI, o de equivalentes características técnicas, conteniendo todos los elementos señalados en el esquema, incluso protección contra sobretensiones del tipo 2 - DENHguard TT 230 400 o DENHguard M TT 2P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</si>
  <si>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pNECS083806</t>
  </si>
  <si>
    <t>Instalación de cuadro secundario para ÁREA FONDO GENERAL Y PRÉSTAMO, (codificación en planos: CS6), formado por cofret empotrable, con fondo construido en chapa electrozincada, chasis desmontable, con marco delantero metálico y puerta transparente, terminado en material plástico aislante y autoextinguible, marca ABB, SIEMENS, TERASAKI, o de equivalentes características técnicas, conteniendo todos los elementos señalados en el esquema, incluso protección contra sobretensiones del tipo 2 - DENHguard TT 230 400 o DENHguard M TT 2P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</si>
  <si>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pNECS083807</t>
  </si>
  <si>
    <t>Instalación de cuadro secundario para ZONA DE TRABAJO INTERNO, (codificación en planos: CS7), formado por cofret empotrable, con fondo construido en chapa electrozincada, chasis desmontable, con marco delantero metálico y puerta transparente, terminado en material plástico aislante y autoextinguible, marca ABB, SIEMENS, TERASAKI, o de equivalentes características técnicas, conteniendo todos los elementos señalados en el esquema, incluso protección contra sobretensiones del tipo 2 - DENHguard TT 230 400 o DENHguard M TT 2P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</si>
  <si>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pNECS083808</t>
  </si>
  <si>
    <t>Instalación de cuadro secundario para ÁREA DE INFORMACIÓN Y CONSULTA, (codificación en planos: CS8), formado por cofret empotrable, con fondo construido en chapa electrozincada, chasis desmontable, con marco delantero metálico y puerta transparente, terminado en material plástico aislante y autoextinguible, marca ABB, SIEMENS, TERASAKI, o de equivalentes características técnicas, conteniendo todos los elementos señalados en el esquema, incluso protección contra sobretensiones del tipo 2 - DENHguard TT 230 400 o DENHguard M TT 2P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</si>
  <si>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pNECS083809</t>
  </si>
  <si>
    <t>Instalación de cuadro secundario para MÁQUINAS CLIMATIZACIÓN, (codificación en planos: CSM), formado por armario estanco metálico de superficie, marca ABB, SIEMENS, TERASAKI, o de equivalentes características técnicas, conteniendo todos los elementos señalados en el esquema, incluso protección contra sobretensiones del tipo 2 - DENHguard TT 230 400, (incluso 25% reserva de espacio vacío para futuras ampliaciones), incluso parte proporcional de pequeño material, aparellaje, cableado, transporte, montaje y conexionado. Incluso Certificado del aparellaje por el fabricante. Incluido el transporte, descarga y la puesta en obra.</t>
  </si>
  <si>
    <t>pNECS083810</t>
  </si>
  <si>
    <t>pNECSAS0838</t>
  </si>
  <si>
    <t>Instalación de cuadro Secundario para Ascensor, formado por cofret con fondo construido en chapa electrozincada, chasis desmontable, con marco delantero metálico y puerta transparente con cerradura, terminado en material plástico aislante y autoextinguible, marca ABB, SIEMENS, TERASAKI, o de equivalentes características técnicas, comprendiendo las  protecciónes señaladas en el esquema unifilar, incluso protección contra sobretensiones del tipo 2 - DENHguard TT 230 400, incluso 25 % reserva de espacio vacío para futuras ampliaciones.
Incluir:
- identificación de cuadros y protecciones mediante placas de baquelita grabadas indeleblemente;
- esquema unifilar plastificado y dispuesto en carpeta en el propio cuadro.
Totalmente instalado, incluso soportería, parte proporcional de pequeño material, aparellaje, cableado, transporte, montaje y conexionado. Certificado del aparellaje por el fabricante.
 Incluido el transporte, descarga y la puesta en obra.</t>
  </si>
  <si>
    <t>pNECS0838SAI</t>
  </si>
  <si>
    <t>Instalación de cuadro secundario para  alumbrado y tomas de corriente CUADRO DE SAI,formado por cofret empotrable, con fondo construido en chapa electrozincada, chasis desmontable,  con marco delantero metálico y puerta transparente con cerradura, terminado en material plástico aislante y autoextinguible, marca MERLIN GERIN serie PRISMA, ABB, SIEMENS, o de equivalentes características técnicas, conteniendo todos los elementos señalados en el esquema, (incluso 25 % reserva de espacio vacío para futuras ampliaciones). Incluir identificación de cuadros y protecciones mediante placas de baquelita grabadas indeleblemente. Incluir esquemas unifilares plastificados y dispuesto en carpeta en el propio cuadro. Todo el cableado interior será cero halógenos. El montaje será realizado en taller. Totalmente instalado, incluso soportería, parte proporcional de pequeño material, aparellaje, cableado, transporte, montaje y conexionado.
 Incluido el transporte, descarga y la puesta en obra.</t>
  </si>
  <si>
    <t>pNELBK4240CT</t>
  </si>
  <si>
    <t>ML</t>
  </si>
  <si>
    <t>Suministro y montaje línea eléctrica 3x(4x240)+Nx(4x240)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</si>
  <si>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pNELBK2150RV</t>
  </si>
  <si>
    <t>Suministro y montaje línea eléctrica (4x240)+Tx(1x240)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</si>
  <si>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pNELBK150RV</t>
  </si>
  <si>
    <t>Suministro y montaje línea eléctrica (3x150)+Tx(1x95)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</si>
  <si>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DELBK95RV</t>
  </si>
  <si>
    <t>Suministro y montaje línea eléctrica (4x70)+Tx(1x50) mm² en cobre aislamiento tipo SZ1-K  0,6/1 kV RESISTENTE AL FUEGO,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</si>
  <si>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pNELBK35RV</t>
  </si>
  <si>
    <t>Suministro y montaje línea eléctrica 4x35+Tx(1x16)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</si>
  <si>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pNELBK25RV</t>
  </si>
  <si>
    <t>Suministro y montaje línea eléctrica 425)+Tx(1x16)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</si>
  <si>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pNELBK16RV</t>
  </si>
  <si>
    <t>Suministro y montaje línea eléctrica 5x16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</si>
  <si>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pNELBK10RV</t>
  </si>
  <si>
    <t>Suministro y montaje línea eléctrica 5x10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</si>
  <si>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pNELBK06RV</t>
  </si>
  <si>
    <t>Suministro y montaje línea eléctrica 5x6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</si>
  <si>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pNELBK04RV</t>
  </si>
  <si>
    <t>Suministro y montaje línea eléctrica 5x4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</si>
  <si>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DELBK02I5RV</t>
  </si>
  <si>
    <t>Suministro y montaje línea eléctrica 3x1,5 mm2 en cobre aislamiento tipo H07Z1-K 750 V, en bandeja perforada o tubo, no incluida en la partida, conforme con la norma UNE 211002,  Aislamiento a base de  Poliolefina con una temperatura máxima de servicio de 70 ºC.  No propagador del incendio UNE-EN 60332-3-24 No propagador de la llama UNE-EN 60332-1-2, Libre de halógenos UNE-EN 50267-2-1, Baja emisión de humos opacos UNE-EN 61034-2, Baja corrosividad UNE-EN 50267-2-2. De acuerdo a reglamento CPR. Todo ello completo e instalado según se especifica en planos y pliego de condiciones, conforme a la normativa vigente. Incluido el transporte, descarga y la puesta en obra.</t>
  </si>
  <si>
    <t>DELBT06RV</t>
  </si>
  <si>
    <t>Suministro y montaje línea eléctrica 3x6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</si>
  <si>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DLEBTOYRA</t>
  </si>
  <si>
    <t>ml</t>
  </si>
  <si>
    <t>Suministro y montaje línea eléctrica 3x4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</si>
  <si>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pNELBT01I5RV</t>
  </si>
  <si>
    <t>Suministro y montaje línea eléctrica 3x1.5 mm² en cobre aislamiento tipo RZ1-K  0,6/1 kV,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reglamento CPR. Todo ello completo e instalado según se especifica en planos y pliego de condiciones, conforme a la normativa vigente. Incluido el transporte, descarga y la puesta en obra.</t>
  </si>
  <si>
    <t>PNELBT01I5RV2</t>
  </si>
  <si>
    <t>pNELBT04VV</t>
  </si>
  <si>
    <t>Suministro y montaje línea eléctrica 3x2,5 mm2 en cobre aislamiento tipo H07Z1-K 750 V, en bandeja perforada o tubo, no incluida en la partida, conforme con la norma UNE 211002,  Aislamiento a base de  Poliolefina con una temperatura máxima de servicio de 70 ºC.  No propagador del incendio UNE-EN 60332-3-24 No propagador de la llama UNE-EN 60332-1-2, Libre de halógenos UNE-EN 50267-2-1, Baja emisión de humos opacos UNE-EN 61034-2, Baja corrosividad UNE-EN 50267-2-2. De acuerdo a reglamento CPR. Todo ello completo e instalado según se especifica en planos y pliego de condiciones, conforme a la normativa vigente. Incluido el transporte, descarga y la puesta en obra.</t>
  </si>
  <si>
    <t>pNELBT02I5VV</t>
  </si>
  <si>
    <t>pNELBT4RF</t>
  </si>
  <si>
    <t>Suministro y montaje línea eléctrica 3x4 mm²  en cobre aislamiento tipo SZ1-K  0,6/1 kV (AS+) Resistente al Fuego,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reglamaneto CPR . Todo ello completo e instalado según se especifica en planos y pliego de condiciones, conforme a la normativa vigente. Incluido el transporte, descarga y la puesta en obra.</t>
  </si>
  <si>
    <t>DELBK16RF</t>
  </si>
  <si>
    <t>Suministro y montaje línea eléctrica 5x16mm²  en cobre aislamiento tipo SZ1-K  0,6/1 kV (AS+) Resistente al Fuego,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reglamaneto CPR . Todo ello completo e instalado según se especifica en planos y pliego de condiciones, conforme a la normativa vigente. Incluido el transporte, descarga y la puesta en obra.</t>
  </si>
  <si>
    <t>DELBK120RF</t>
  </si>
  <si>
    <t>Suministro y montaje línea eléctrica 4x120+T70 mm²  en cobre aislamiento tipo SZ1-K  0,6/1 kV (AS+) Resistente al Fuego, en bandeja perforada o tubo, no incluida en la partida, conforme con la norma UNE 211002,  Aislamiento de Polietileno reticulado (XLPE) y  Cubierta de Poliolefina con una temperatura máxima de servicio de 90 ºC.  No propagador del incendio UNE-EN 60332-3-24 No propagador de la llama UNE-EN 60332-1-2, Libre de halógenos UNE-EN 50267-2-1, Baja emisión de humos opacos UNE-EN 61034-2, Baja corrosividad UNE-EN 50267-2-2.De acuerdo a reglamaneto CPR . Todo ello completo e instalado según se especifica en planos y pliego de condiciones, conforme a la normativa vigente. Incluido el transporte, descarga y la puesta en obra.</t>
  </si>
  <si>
    <t>DELBTE063</t>
  </si>
  <si>
    <t>Suministro e instalación de tubo para canalización de líneas subterraneas con las siguientes características:
- MATERIAL: PVC Flexible corrugado para enterrar (E).
- GRADO DE PROTECCION: IP7.
- EJECUCION: Enterrado.
- TAMAÑO: M63.
- MARCA: GEWISS, o de equivalentes características técnicas.
Totalmente instalado, incluso rotura de pavimento y reposición del mismo, excavacion, relleno y transporte de tierras sobrantes a vertedero, parte proporcional de piezas especiales, soportes, pasamuros, elementos de conexión, cajas de derivación, pequeño material auxiliar, transporte, montaje y conexionado. Incluido el transporte, descarga y la puesta en obra.</t>
  </si>
  <si>
    <t>pNELBPG020LH</t>
  </si>
  <si>
    <t>Suministro e instalación de tubo para canalización de circuitos con las siguientes características:
- MATERIAL: PVC Rígido roscado (Pg) con guía pasacables, LIBRE DE HALÓGENOS.
- GRADO DE PROTECCION: IP7.
- EJECUCION: Vista.
- TAMAÑO: M20.
- MARCA: GEWISS, o de equivalentes características técnicas.
Totalmente instalado, incluso parte proporcional de piezas especiales, soportes, pasamuros, elementos de conexión, cajas de derivación, pequeño material auxiliar, transporte, montaje y conexionado. Incluido el transporte, descarga y la puesta en obra.</t>
  </si>
  <si>
    <t>pNELBDM20</t>
  </si>
  <si>
    <t>Suministro e instalación de tubo para canalización de circuitos con las siguientes características:
- MATERIAL: PVC flexible dos capas (T) con guía pasacables, LIBRE DE HALÓGENOS.
- GRADO DE PROTECCION: IP7.
- EJECUCION: Empotrado o grapado.
- TAMAÑO: M20.
- MARCA: GEWISS, o de equivalentes características técnicas.
Totalmente instalado, incluso parte proporcional de piezas especiales, soportes, pasamuros, elementos de conexión, cajas de derivación, pequeño material auxiliar, transporte, montaje y conexionado. Incluido el transporte, descarga y la puesta en obra.</t>
  </si>
  <si>
    <t>pNELBPG025LH</t>
  </si>
  <si>
    <t>Suministro e instalación de tubo para canalización de circuitos con las siguientes características:
- MATERIAL: PVC Rígido roscado (Pg) con guía pasacables, LIBRE DE HALÓGENOS.
- GRADO DE PROTECCION: IP7.
- EJECUCION: Vista.
- TAMAÑO: M25
- MARCA: GEWISS, o de equivalentes características técnicas.
Totalmente instalado, incluso parte proporcional de piezas especiales, soportes, pasamuros, elementos de conexión, cajas de derivación, pequeño material auxiliar, transporte, montaje y conexionado. Incluido el transporte, descarga y la puesta en obra.</t>
  </si>
  <si>
    <t>pNELBDM25</t>
  </si>
  <si>
    <t>pNELBP200X60</t>
  </si>
  <si>
    <t>Suministro e instalación de bandeja portacables perforada cerrada con tapa, fabricada en acero galvanizado, para canalizaciones eléctricas de baja tensión, de acuerdo con norma ANSI/ASME 45.2 y UNI 8450, de 200 x 60 mm, incluso parte proporcional de piezas especiales, soportes, pasamuros, elementos de conexión, totalmente instalada, pequeño material auxiliar, transporte, montaje y conexionado. Incluido el transporte, descarga y la puesta en obra.</t>
  </si>
  <si>
    <t>pNELBP400X100</t>
  </si>
  <si>
    <t>Suministro e instalación de bandeja portacables perforada cerrada con tapa, fabricada en acero galvanizada, para canalizaciones eléctricas de baja tensión, de acuerdo con norma ANSI/ASME 45.2 y UNI 8450, de 400 x 100 mm, incluso parte proporcional de piezas especiales, soportes, pasamuros, elementos de conexión, totalmente instalada, pequeño material auxiliar, transporte, montaje y conexionado. Incluido el transporte, descarga y la puesta en obra.</t>
  </si>
  <si>
    <t>pNELPP400X100</t>
  </si>
  <si>
    <t>Suministro e instalación de bandeja portacables perforada cerrada con tapa, fabricada en acero galvanizado, para canalizaciones eléctricas de baja tensión, de acuerdo con norma ANSI/ASME 45.2 y UNI 8450, de 300 x 60 mm, incluso parte proporcional de piezas especiales, soportes, pasamuros, elementos de conexión, totalmente instalada, pequeño material auxiliar, transporte, montaje y conexionado. Incluido el transporte, descarga y la puesta en obra.</t>
  </si>
  <si>
    <t>P25068</t>
  </si>
  <si>
    <t>m</t>
  </si>
  <si>
    <t>Suministro e instalación de bandeja metálica en chapa de acero zincada de 1,5 mm de espesor de dimensiones 150x60 mm. incluso p/p de soportes, piezas de unión y tornillería, pie de obra. Incluido el transporte, descarga y la puesta en obra.</t>
  </si>
  <si>
    <t>pNELPP200X60</t>
  </si>
  <si>
    <t>Suministro e instalación de bandeja portacables perforada cerrada con tapa, fabricada en acero galvanizado, para canalizaciones eléctricas de baja tensión, de acuerdo con norma ANSI/ASME 45.2 y UNI 8450, de 100 x 60 mm, marca GEWISS, o similar, incluso parte proporcional de piezas especiales, soportes, pasamuros, elementos de conexión, totalmente instalada, pequeño material auxiliar, transporte, montaje y conexionado. Incluido el transporte, descarga y la puesta en obra.</t>
  </si>
  <si>
    <t>pNEMCINVV</t>
  </si>
  <si>
    <t>Suministro e instalación de interruptor unipolar, con las siguientes características:
- TIPO: 2P 10/16 A.
- MARCA: Gira / serie E2, o de equivalentes características técnicas, color antracita.
Totalmente instalado, incluso caja para empotrar, placa embellecedora, montaje y conexionado. Incluido el transporte, descarga y la puesta en obra.</t>
  </si>
  <si>
    <t>pNEMCINRV</t>
  </si>
  <si>
    <t>Suministro e instalación de interruptor unipolar con las siguientes características:
- TIPO: 2p 10/16 A, estanco IP44, protegido del agua.
- MONTAJE: Superficial.
- MARCA/SERIE: GIRA / serie WgAp-(IP 44 / IP 66), o de equivalentes características técnicas, 
Totalmente instalado, incluso caja estanca de superficie,montaje y conexionado. Incluido el transporte, descarga y la puesta en obra.</t>
  </si>
  <si>
    <t>NEMCINRR</t>
  </si>
  <si>
    <t>Suministro e instalación de caja para recoger tanto los pulsadores como los interruptores,colocados en sus plantas, incluidos éstos, y  totalmente instalado. Incluido el transporte, descarga y la puesta en obra.</t>
  </si>
  <si>
    <t>CONEST</t>
  </si>
  <si>
    <t>Suministro e instalación de conmutador unipolar con las siguientes características:
- TIPO: 2p 10/16 A, estanco IP44, protegido del agua.
- MONTAJE: Superficial.
- MARCA/SERIE: GIRA / serie WgAp-(IP 44 / IP 66), o de equivalentes características técnicas, color a definir por la dirección facultativa.
Totalmente instalado, incluso caja estanca de superficie, parte proporcional de pequeño material, montaje y conexionado. Incluido el transporte, descarga y la puesta en obra.</t>
  </si>
  <si>
    <t>PNEMCINDM633</t>
  </si>
  <si>
    <t>Suministro e instalación de detector de movimiento, con tecnología PIR, para instalación empotrado en techo, en interior.
Control automático de la iluminación en función del movimiento y de la luz natural.
Dos canales de salida, lo que permite controlar dos cargas diferentes con temporizaciones independientes.
Temporización, Nivel de Luminosidad y Sensibilidad regulables mediante potenciómetros.
Cobertura máxima de 360º y Ø6m, a 2,4m de altura.
Conmutación en paso por cero, lo que permite la protección de su relé y la conmutación de altas potencias.
Válido para todo tipo de lámparas, incluido LEDs y Fluorescencia.
Dispone de 1 salida libre de tensión.
La disposición que debe seguir el dispositivo sería tal que así: 
Segun la ficha técnica del dispositivo, debemos conectar por L y D1 las fases tanto de RED como de GRUPO, y la salida de las mismas ( D2 y L) a sus correspondientes  neutros. Destacar la importancia de conectar el grupo en L y la red en D1 para funcionamiento optimo. 
MODELO: DINUY DM TEC 002, o de equivalentes características técnicas. Incluido el transporte, descarga y la puesta en obra.</t>
  </si>
  <si>
    <t>pNEMCINDM634</t>
  </si>
  <si>
    <t>Suministro e instalación de interruptor automático para altura de montaje de 2,20 m, ángulo de detección de 180º, alcance de 12 m frontal y de 6 m laterales, tipo de protección IP44. Reacciona al movimiento de calor generado por personas, y envía una señal a la unidad de potencia que en función de dicha información acciona el contacto que da tensión al elemento consumidor, con las siguientes características:
- MARCA/SERIE: GIRA/EVENT Sistema 55, antracita, o de equivalentes características técnicas.
Totalmente instalado, incluso parte proporcional de pequeño material, montaje y conexionado. Incluido el transporte, descarga y la puesta en obra.</t>
  </si>
  <si>
    <t>PUES1</t>
  </si>
  <si>
    <t xml:space="preserve">Instalación de caja portamecanismos empotrada en pared con 2 tomas de corriente blancas 2P+T 16 A, 2 tomas de correinte rojas 2P+T 16 A y placa para 2 tomas RJ45,  marca LEGRAND serie MOSAIC, o de equivalentes características técnicas, con caja de empotrar en pared,  totalmente instalada, parte proporcional de pequeño material, transporte, montaje y conexionado. Incluido el transporte, descarga y la puesta en obra._x000D_
</t>
  </si>
  <si>
    <t>PUES2</t>
  </si>
  <si>
    <t xml:space="preserve">Instalación de caja portamecanismos empotrada en suelo con 2 tomas de corriente blancas 2P+T 16 A, 2 tomas de correinte rojas 2P+T 16 A y placa para 2 tomas RJ45,  marca PUK, o de equivalentes características técnicas, con cubeta de empotrar en suelo,  totalmente instalada, parte proporcional de pequeño material, transporte, montaje y conexionado. Incluido el transporte, descarga y la puesta en obra._x000D_
</t>
  </si>
  <si>
    <t>PUES3</t>
  </si>
  <si>
    <t xml:space="preserve">Instalación de caja portamecanismos empotrada en suelo con 4 tomas de corriente blancas 2P+T 16 A, 4 tomas de correinte rojas 2P+T 16 A y 2 placas para 2 tomas RJ45,  marca PUK, o de equivalentes características técnicas, con cubeta de empotrar en suelo,  totalmente instalada, parte proporcional de pequeño material, transporte, montaje y conexionado. Incluido el transporte, descarga y la puesta en obra._x000D_
</t>
  </si>
  <si>
    <t>PUES4</t>
  </si>
  <si>
    <t xml:space="preserve">Instalación de puesto de trabajo realizado en canal de aluminio de 2 compartimentos de 130x50 mm, con mecanismos tipo K45 con 2 tomas de corriente blancas 2P+T 16 A, 2 tomas de correinte rojas 2P+T 16 A y placa para 2 tomas RJ45,  marca LEGRAND serie MOSAIC, o de equivalentes características técnicas, incluso parte proporcional de canal de aluminio, tapas, juntas, accesorios de instalcion,  totalmente instalada, parte proporcional de pequeño material, transporte, montaje y conexionado. Incluido el transporte, descarga y la puesta en obra._x000D_
</t>
  </si>
  <si>
    <t>TOMA EST</t>
  </si>
  <si>
    <t xml:space="preserve">Suministro e instalación de toma de corriente 2P+T 16A de empotarr en suelo estanca marca SIMON, o de equivalentes características técnicas, para tomas de corriente en mesas, con tapa de acero, incluyendo caja de empotrar, material auxiliar y mano de obra. Incluido el transporte, descarga y la puesta en obra._x000D_
</t>
  </si>
  <si>
    <t>pNDPPR050</t>
  </si>
  <si>
    <t xml:space="preserve">Suministro e Instalación de pararrayos de efecto dielétrico ionizante, no radiactivo, para un radio de acción de 50 m, marca AT, o similar, incluso contador de rayos, mástil de 6 m de altura, cable de cobre desnudo de 50 mm2 de sección, protegido en todo su recorrido por funda de acero, pica de toma de tierra, arqueta con sales minerales, pequeño material auxiliar, transporte, montaje y conexionado, totalmente instalado. Incluido el transporte, descarga y la puesta en obra._x000D_
</t>
  </si>
  <si>
    <t>TIERRA</t>
  </si>
  <si>
    <t>ud</t>
  </si>
  <si>
    <t xml:space="preserve">Suministro e instalación de terminacion RED DE TIERRA, consistente en la conexion de los rabillos de la red de tierra a los diferentes elementos mediante puentes de prueba y accesorios necesarios. Incluido el transporte, descarga y la puesta en obra._x000D_
</t>
  </si>
  <si>
    <t>SUMINISTRO E/O INSTALACIÓN DE ILUMINACION</t>
  </si>
  <si>
    <t>INSTALACIÓN DE APARATOS DE ILUMINACION</t>
  </si>
  <si>
    <t>DELUVA005</t>
  </si>
  <si>
    <t>Instalación de "Rosario de luces" para el hueco de MONTACARGAS compuesto por:
-LAMPARAS: Incandescentes, 7 Uds.
-POTENCIA: 60 W, con casquillo E-27.
-CONDUCTOR: RZ1-K,  2*2.5
-AISLAMIENTO: 1000 V.
-TUBO: PVC rígido de 13 mm de diámetro
-EJECUCION: Superficial.
Incluso pequeño material auxiliar, transporte, montaje y conexionado.</t>
  </si>
  <si>
    <t>pNELUEM2720</t>
  </si>
  <si>
    <t>Instalación de aparato autónomo de emergencia con señalización Aparato autónomo de emergencia con señalización no permanente, para ser conectado a la red de 230 V, de las siguientes características.
- TIPO: Empotrable, enrasado en techo.
- FLUJO LUMINOSO: 170 lúmenes.
- LÁMPARAS: LED
- AUTONOMIA: 1 h.
- MARCA/MODELO: NORMALUX VIA LED modelo VV o VS o de equivalentes características técnicas segun zonas
Incluso caja para enrasar en techo  parte proporcional de pequeño material, montaje y conexionado.</t>
  </si>
  <si>
    <t>DELUEM3720</t>
  </si>
  <si>
    <t>Instalación de aparato autónomo de emergencia con señalización no permanente, para ser conectado a la red de 230 V, de las siguientes características.
- TIPO: Empotrable, enrasado en techo.
- FLUJO LUMINOSO: 350 lúmenes.
- LÁMPARAS: LED
- AUTONOMIA: 1 h.
- MARCA/MODELO: LEGRAND URA ONE o de equivalentes características técnicas, 
Incluso caja para enrasar en techo  parte proporcional de pequeño material, montaje y conexionado.</t>
  </si>
  <si>
    <t>pNELUEM4720</t>
  </si>
  <si>
    <t>Instalación de aparato autónomo de emergencia con señalización no permanente, para ser conectado a la red de 230 V, de las siguientes características.
- TIPO: De superficie, IP65
- FLUJO LUMINOSO: 100 lúmenes.
- LÁMPARAS: LED
- AUTONOMIA: 1 h.
- MARCA/MODELO: LEGARND B65 LEDDAISALUX/HYDRA N2 TCA, o de equivalentes características técnicas.
Incluso caja estanca KES HYDRA o de equivalentes características técnicas, parte proporcional de pequeño material, montaje y conexionado.</t>
  </si>
  <si>
    <t>pNELUEM3720</t>
  </si>
  <si>
    <t>Instalación de aparato autónomo de emergencia con señalización no permanente, para ser conectado a la red de 230 V, de las siguientes características.
- TIPO: De superficie, IP65
- FLUJO LUMINOSO: 200 lúmenes.
- LÁMPARAS: LED
- AUTONOMIA: 1 h.
- MARCA/MODELO: LEGARND B65 LEDDAISALUX/HYDRA N2 TCA, o de equivalentes características técnicas.
 Incluso caja estanca KES HYDRA o de equivalentes características técnicas, parte proporcional de pequeño material, montaje y conexionado.</t>
  </si>
  <si>
    <t>Z00011JR</t>
  </si>
  <si>
    <t>Instalación luminiaria estanca 50 W led 830 IP65, tipo 1 según planos, de superficie. Incluido puesta en ubicación definitiva, cuelgue, parte proporcional de pequeño material, montaje y conexionado.</t>
  </si>
  <si>
    <t>Z00012JR</t>
  </si>
  <si>
    <t>Instalación luminaria Lineal Dali 150 led 830 monodireccional, tipo 2 según planos, descolgada. Incluido puesta en ubicación definitiva, cuelgue, parte proporcional de pequeño material, montaje y conexionado.</t>
  </si>
  <si>
    <t>Z00013JR</t>
  </si>
  <si>
    <t>Instalación Lineal Dali 300 LED 830 monodireccional tipo 3 según planos, descolgada. Incluido puesta en ubicación definitiva, cuelgue, parte proporcional de pequeño material, montaje y conexionado.</t>
  </si>
  <si>
    <t>Z00014JR</t>
  </si>
  <si>
    <t>Instalación de luminaria Lineal Dali 300 LED 830 bidireccional, tipo 4 según planos, descolgada. Incluido puesta en ubicación definitiva, cuelgue, parte proporcional de pequeño material, montaje y conexionado.</t>
  </si>
  <si>
    <t>Z00015JR</t>
  </si>
  <si>
    <t>Instalación de luminaria Lineal Dali 150 LED 830 bidireccional, tipo 5 según planos, descolgada. Incluido puesta en ubicación definitiva, cuelgue, parte proporcional de pequeño material, montaje y conexionado.</t>
  </si>
  <si>
    <t>Z00016JR</t>
  </si>
  <si>
    <t>Instalación de luminaria Downlight 35W830 tipo 6 según planos. Incluido puesta en ubicación definitiva, cuelgue, parte proporcional de pequeño material, montaje y conexionado.</t>
  </si>
  <si>
    <t>Z00017JR</t>
  </si>
  <si>
    <t>Instalación de luminaria Minidownlinght 4x3W 24º 3000K, tipo 7 según planos. Incluido puesta en ubicación definitiva, cuelgue, parte proporcional de pequeño material, montaje y conexionado.</t>
  </si>
  <si>
    <t>236412</t>
  </si>
  <si>
    <t>Instalación de luminaria Bañador suelo empotrado en pared 830 tipo 8 según planos. Incluido puesta en ubicación definitiva, cuelgue, parte proporcional de pequeño material, montaje y conexionado.</t>
  </si>
  <si>
    <t>Z00019JR</t>
  </si>
  <si>
    <t>Instalación de luminaria Uplight asimétrico LED 830 5W tipo 9 según planos. Incluido puesta en ubicación definitiva, cuelgue, parte proporcional de pequeño material, montaje y conexionado.</t>
  </si>
  <si>
    <t>Z000110JR</t>
  </si>
  <si>
    <t>Instalación de luminaria Aplique parede tipo Bega, tipo 10 según planos. Incluido puesta en ubicación definitiva, cuelgue, parte proporcional de pequeño material, montaje y conexionado.</t>
  </si>
  <si>
    <t>Z000111JR</t>
  </si>
  <si>
    <t>Instalación de luminaria Luminaria corten estanca, tipo 11 según planos. Incluido puesta en ubicación definitiva, cuelgue, parte proporcional de pequeño material, montaje y conexionado.</t>
  </si>
  <si>
    <t>Z000112JR</t>
  </si>
  <si>
    <t>Instalación de luminaria Aplique pared vidrio opal diam 45 cm tipo EKLIPA, tipo 12 según planos. Incluido puesta en ubicación definitiva, cuelgue, parte proporcional de pequeño material, montaje y conexionado.</t>
  </si>
  <si>
    <t>Z000113JR</t>
  </si>
  <si>
    <t>Instalación de luminaria  Uplight asimétrico yacimiento LED930 5W, tipo 13 según planos. Incluido puesta en ubicación definitiva, cuelgue, parte proporcional de pequeño material, montaje y conexionado.</t>
  </si>
  <si>
    <t>SUMINISTRO E INSTALACIÓN DE CONTROL DE ILUMINACION</t>
  </si>
  <si>
    <t>CILU.22</t>
  </si>
  <si>
    <t xml:space="preserve">Suministro, instalación y montaje de punto de control entre sensor de ilum,inacion y luminarias regulables.
Incluye parte proporcional de conductor de 2x1.5 mm2 bajo tubo de pvc flexible, con parte proporcional de cajas de derivación y pequeño material auxiliar. Incluido el transporte, descarga y la puesta en obra._x000D_
</t>
  </si>
  <si>
    <t>CILU.23</t>
  </si>
  <si>
    <t xml:space="preserve">Suministro, instalación y montaje de sensor de iluminacion marca OSRAM modelo DIM MICO o de equivalentes características técnicas, capaz de regular hasta 100 equipos electronicos, incluso configuracion y pruebas de funcionamiento. Incluido el transporte, descarga y la puesta en obra._x000D_
</t>
  </si>
  <si>
    <t>CILU.24</t>
  </si>
  <si>
    <t xml:space="preserve">Modificacion de cuadro electrico para instalacion de elementos de control tales como contactores, selectores M-0-A, bornes y accesorios e instalacion de cuadros de encendidos en accesos y pasillos, incluso parte proporcional de cableado entre cuadros de encendido y cuadros electricos, mataerial auxiliar y mano de obra. Incluido el transporte, descarga y la puesta en obra._x000D_
</t>
  </si>
  <si>
    <t xml:space="preserve">Total importe base ofertado Lote 1 (IVA no incluido): </t>
  </si>
  <si>
    <t>Impuesto sobre el Valor Añadido:</t>
  </si>
  <si>
    <t>Importe total ofertado Lote 1 (IVA incluido):</t>
  </si>
  <si>
    <t>Lote 2: SUMINISTRO E INSTALACIÓN DE CONTRAINCENDIOS</t>
  </si>
  <si>
    <t>SUMINISTRO E INSTALACIÓN DE PROTECCION CONTRA INCENDIOS</t>
  </si>
  <si>
    <t>DETECCION DE INCENDIOS GENERAL</t>
  </si>
  <si>
    <t>DPCIAN967m</t>
  </si>
  <si>
    <t xml:space="preserve">Suministro e instalación de central de detección y extinción analógica de cuatro lazos (dos lazos + una tarjeta de ampliación de dos lazos), con capacidad cada uno para 99 detectores analógicos más 99 módulos digitales, conectados a dos hilos en bucle abierto o cerrado, para monitorizar individualmente elementos de fuego y seguridad, homologada, de tipo modular enchufable, con señalización óptica y acústica de funcionamiento y avería, incluso fuente de alimentación 220/24 V para alimentación de los dispositivos conectados en los lazos, dispositivo automático para funcionamiento con baterías por fallo de red y cargador de baterías incorporado, programa de carga y descarga, marca AGUILERA, o de equivalentes características técnicas, totalmente instalada, incluso transporte, montaje y conexionado. Incluido el transporte, descarga y la puesta en obra._x000D_
</t>
  </si>
  <si>
    <t>DPDEHUC01-SUM I</t>
  </si>
  <si>
    <t xml:space="preserve">Suministro e instalación de detector fotoelectrico de humos, con base y led de acción.
- TIPO: Analógico direccionable
- MARCA/MODELO: AGUILERA, o de equivalentes características técnicas.
Totalmente instalado, incluso parte proporcional de pequeño material, montaje y conexionado. Incluido el transporte, descarga y la puesta en obra._x000D_
</t>
  </si>
  <si>
    <t>pNDPDECON01</t>
  </si>
  <si>
    <t xml:space="preserve">Suministro e instalación de detector para montaje en base para detección en conducto. Montaje en conductos de ventilación. Permite velocidades de aire de hasta 20 m/s, control independiente de humo y ensuciamiento del detector, actualización automática del umbral de respuesta, identificación individual del detector, auto monitorización activa de los sensores, diagnóstico remoto. El detector es evaluado rutinariamente sobre la desviación frente al valor base, fallo del detector debido a riesgo de falsas alarmas, contaminación, solicitud de cambio, prealarma y alarma.  Totalmente instalado, incluso parte proporcional de pequeño material, montaje y conexionado. Incluido el transporte, descarga y la puesta en obra._x000D_
</t>
  </si>
  <si>
    <t>DPPU005</t>
  </si>
  <si>
    <t xml:space="preserve">Suministro e instalación de pulsador de alarma manual inteligente, del tipo "romper el cristal", marca AGUILERA, o de equivalentes características técnicas, totalmente instalado, incluso pequeño material auxiliar, transporte, montaje y conexionado. Incluido el transporte, descarga y la puesta en obra._x000D_
</t>
  </si>
  <si>
    <t>DPPUC003</t>
  </si>
  <si>
    <t xml:space="preserve">Suministro e instalación de sirena electrónica a 24 V, marca AGUILERA, o de equivalentes características técnicas, con un nivel sonoro de 95 dB(A) con 6 mensajes programados de avisos de evacuacion, incluso modulo auxiliar de control, totalmente instalada, incluso parte proporcional de pequeño material, transporte, montaje y conexionado. Incluido el transporte, descarga y la puesta en obra._x000D_
</t>
  </si>
  <si>
    <t>DCMPODULmH</t>
  </si>
  <si>
    <t xml:space="preserve">Suministro e instalación de módulos direccionables  para  la supervisión y/o actuación de equipos de iniciación de alarma o de señales técnicas que dispongan de contacto libre de tensión:
- 1 Alarma general: 1 salida (información a la central de Control).
- 3 Actuación sobre motorización de ventilación escalera 3 en nivel 3: 1 salida
- 65 Compuertas cortafuegos: 1 salida + 1 entrada.
- 5 Extinción automática: 1 entrada (estado-fugas).
Totalmente instalado, incluso parte proporcional de pequeño material, montaje y conexionado. Incluido el transporte, descarga y la puesta en obra._x000D_
</t>
  </si>
  <si>
    <t>DCMPODULpMH</t>
  </si>
  <si>
    <t xml:space="preserve">Suministro e instalación de módulos  aisladores de fallos, que detectan y aislan el segmento del circuito cortocircuitado, permitiendo que el lazo de comunicación continúe operativo cuando se produce un cortocircuito. El módulo recupera su estado inicial cuando se soluciona el problema.Dispone de un led que parpadea cada vez que se comunica con la central.Incluye caja para contaje en superficie.
Totalmente instalado, incluso parte proporcional de pequeño material, montaje y conexionado. Incluido el transporte, descarga y la puesta en obra._x000D_
</t>
  </si>
  <si>
    <t>DPVA030mH</t>
  </si>
  <si>
    <t xml:space="preserve">Suministro e instalación de cableado de control y alimentación de equipos centrales, detectores, pulsadores, sirenas, y demás elementos de la instalación,mediante par trenzado y apantallado libre de halógenos y resistente al fuego LHR, de dos conductores de sección mínima 1.5 mm2 canalizado bajo tubo flexible de PVC reforzado de doble capa con diámetro mínimo M 20 libre de halógenos, incluyendo cajas de registro/derivación, conexionado con control y módulos incluso pequeño material auxiliar, transporte, montaje y puesta en servicio. Incluido el transporte, descarga y la puesta en obra._x000D_
</t>
  </si>
  <si>
    <t>DETECCION DE INCENDIOS FALSO TECHO</t>
  </si>
  <si>
    <t>DPDEHUC01</t>
  </si>
  <si>
    <t>Suministro e instalación de detector fotoelectrico de humos, con base y led de acción._x000D_
- TIPO: Analógico direccionable_x000D_
- MARCA/MODELO: AGUILERA, o de equivalentes características técnicas._x000D_
Totalmente instalado, incluso parte proporcional de pequeño material, montaje y conexionado. Incluido el transporte, descarga y la puesta en obra.</t>
  </si>
  <si>
    <t>DCMPODULpMH-DUP</t>
  </si>
  <si>
    <t>Suministro e instalación de módulos  aisladores de fallos, que detectan y aislan el segmento del circuito cortocircuitado, permitiendo que el lazo de comunicación continúe operativo cuando se produce un cortocircuito. El módulo recupera su estado inicial cuando se soluciona el problema.Dispone de un led que parpadea cada vez que se comunica con la central.Incluye caja para contaje en superficie.
Totalmente instalado, incluso parte proporcional de pequeño material, montaje y conexionado. Incluido el transporte, descarga y la puesta en obra.</t>
  </si>
  <si>
    <t>INST</t>
  </si>
  <si>
    <t>Suministro e instalación de cableado de control y alimentación de equipos centrales, detectores, pulsadores, sirenas, y demás elementos de la instalación,mediante par trenzado y apantallado libre de halógenos y resistente al fuego LHR, de dos conductores de sección mínima 1.5 mm2 canalizado bajo tubo flexible de PVC reforzado de doble capa con diámetro mínimo M 20 libre de halógenos, incluyendo cajas de registro/derivación, conexionado con control y módulos incluso pequeño material auxiliar, transporte, montaje y puesta en servicio.
 Incluido el transporte, descarga y la puesta en obra.</t>
  </si>
  <si>
    <t xml:space="preserve">Total importe base ofertado Lote 2 (IVA no incluido): </t>
  </si>
  <si>
    <t>Importe total ofertado Lote 2 (IVA incluido):</t>
  </si>
  <si>
    <t xml:space="preserve"> € IVA incluido.</t>
  </si>
  <si>
    <t>En caso de error aritmético en la valoración total de la oferta se atenderá a los precios unitarios ofertados. La prestación ofertada se efectuará ajustándose al Pliego que rige el presente concurso, teniéndose por no puesta cualquier aclaración o comentario introducido por los licitadores, que se oponga, contradiga, o pueda ser susceptible de una interpretación contraria a lo establecido en el citado Pliego.</t>
  </si>
  <si>
    <t>(Sello, fecha y firma del ofertante)</t>
  </si>
  <si>
    <t>[Se deben firmar todas las hojas de la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</si>
</sst>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9" x14ac:knownFonts="1">
    <font>
      <sz val="10"/>
      <name val="Arial"/>
    </font>
    <font>
      <sz val="10"/>
      <name val="Arial"/>
      <family val="2"/>
    </font>
    <font>
      <b/>
      <sz val="10"/>
      <name val="Arial"/>
      <family val="2"/>
    </font>
    <font>
      <sz val="10"/>
      <color indexed="10"/>
      <name val="Arial"/>
      <family val="2"/>
    </font>
    <font>
      <sz val="10"/>
      <color indexed="42"/>
      <name val="Arial"/>
      <family val="2"/>
    </font>
    <font>
      <b/>
      <sz val="9"/>
      <name val="Arial"/>
      <family val="2"/>
    </font>
    <font>
      <b/>
      <sz val="10"/>
      <name val="Cambria"/>
      <family val="1"/>
    </font>
    <font>
      <b/>
      <sz val="10"/>
      <color indexed="42"/>
      <name val="Arial"/>
      <family val="2"/>
    </font>
    <font>
      <i/>
      <sz val="10"/>
      <name val="Arial"/>
      <family val="2"/>
    </font>
  </fonts>
  <fills count="3">
    <fill>
      <patternFill patternType="none"/>
    </fill>
    <fill>
      <patternFill patternType="gray125"/>
    </fill>
    <fill>
      <patternFill patternType="solid">
        <fgColor rgb="FFC7C3B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Alignment="1">
      <alignment horizontal="left"/>
    </xf>
    <xf numFmtId="0" fontId="3" fillId="0" borderId="0" xfId="0" applyFont="1" applyAlignment="1">
      <alignment horizontal="left"/>
    </xf>
    <xf numFmtId="4" fontId="0" fillId="0" borderId="0" xfId="0" applyNumberFormat="1"/>
    <xf numFmtId="0" fontId="0" fillId="0" borderId="0" xfId="0" applyNumberFormat="1"/>
    <xf numFmtId="49" fontId="0" fillId="0" borderId="0" xfId="0" applyNumberFormat="1"/>
    <xf numFmtId="0" fontId="4" fillId="0" borderId="0" xfId="0" applyFont="1"/>
    <xf numFmtId="0" fontId="0" fillId="0" borderId="0" xfId="0" applyNumberFormat="1" applyAlignment="1">
      <alignment horizontal="center"/>
    </xf>
    <xf numFmtId="0" fontId="1" fillId="0" borderId="0" xfId="0" applyNumberFormat="1" applyFont="1"/>
    <xf numFmtId="0" fontId="0" fillId="0" borderId="0" xfId="0" applyFill="1" applyAlignment="1">
      <alignment horizontal="left"/>
    </xf>
    <xf numFmtId="0" fontId="2" fillId="0" borderId="0" xfId="0" applyFont="1" applyFill="1" applyAlignment="1">
      <alignment horizontal="center" vertical="top" wrapText="1"/>
    </xf>
    <xf numFmtId="0" fontId="0" fillId="0" borderId="0" xfId="0" applyAlignment="1">
      <alignment vertical="top" wrapText="1"/>
    </xf>
    <xf numFmtId="0" fontId="6" fillId="0" borderId="0" xfId="0" applyFont="1" applyAlignment="1">
      <alignment horizontal="center" vertical="center"/>
    </xf>
    <xf numFmtId="0" fontId="2" fillId="0" borderId="0" xfId="0" applyFont="1" applyBorder="1" applyAlignment="1">
      <alignment horizontal="left"/>
    </xf>
    <xf numFmtId="0" fontId="2" fillId="0" borderId="0" xfId="0" applyFont="1" applyBorder="1" applyAlignment="1">
      <alignment vertical="top" wrapText="1"/>
    </xf>
    <xf numFmtId="0" fontId="5" fillId="0" borderId="0" xfId="0" applyNumberFormat="1" applyFont="1" applyBorder="1" applyAlignment="1">
      <alignment wrapText="1"/>
    </xf>
    <xf numFmtId="4" fontId="5" fillId="0" borderId="0" xfId="0" applyNumberFormat="1" applyFont="1" applyBorder="1" applyAlignment="1">
      <alignment wrapText="1"/>
    </xf>
    <xf numFmtId="49" fontId="2" fillId="0" borderId="0" xfId="0" applyNumberFormat="1" applyFont="1"/>
    <xf numFmtId="0" fontId="2" fillId="0" borderId="0" xfId="0" applyNumberFormat="1" applyFont="1" applyAlignment="1">
      <alignment horizontal="left" vertical="top" wrapText="1" shrinkToFit="1"/>
    </xf>
    <xf numFmtId="0" fontId="2" fillId="0" borderId="0" xfId="0" applyFont="1"/>
    <xf numFmtId="0" fontId="7" fillId="0" borderId="0" xfId="0" applyFont="1"/>
    <xf numFmtId="0" fontId="1" fillId="0" borderId="0" xfId="0" applyNumberFormat="1" applyFont="1" applyAlignment="1" applyProtection="1">
      <alignment vertical="center" wrapText="1" shrinkToFit="1"/>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3" xfId="0" applyFont="1" applyFill="1" applyBorder="1" applyAlignment="1">
      <alignment vertical="top" wrapText="1"/>
    </xf>
    <xf numFmtId="0" fontId="2" fillId="2" borderId="3" xfId="0" applyNumberFormat="1" applyFont="1" applyFill="1" applyBorder="1"/>
    <xf numFmtId="4" fontId="2" fillId="2" borderId="4" xfId="0" applyNumberFormat="1" applyFont="1" applyFill="1" applyBorder="1"/>
    <xf numFmtId="49" fontId="0" fillId="0" borderId="0" xfId="0" applyNumberFormat="1" applyAlignment="1">
      <alignment vertical="center"/>
    </xf>
    <xf numFmtId="0" fontId="0" fillId="0" borderId="0" xfId="0" applyAlignment="1">
      <alignment vertical="center"/>
    </xf>
    <xf numFmtId="0" fontId="4" fillId="0" borderId="0" xfId="0" applyFont="1" applyAlignment="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2" fillId="2" borderId="1" xfId="0" applyNumberFormat="1" applyFont="1" applyFill="1" applyBorder="1" applyAlignment="1">
      <alignment vertical="center" wrapText="1"/>
    </xf>
    <xf numFmtId="4" fontId="2" fillId="2" borderId="1" xfId="0" applyNumberFormat="1" applyFont="1" applyFill="1" applyBorder="1" applyAlignment="1">
      <alignmen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pplyProtection="1">
      <alignment vertical="center"/>
      <protection locked="0"/>
    </xf>
    <xf numFmtId="49" fontId="2" fillId="0" borderId="0" xfId="0" applyNumberFormat="1" applyFont="1" applyAlignment="1">
      <alignment vertical="center"/>
    </xf>
    <xf numFmtId="0" fontId="2" fillId="0" borderId="0" xfId="0" applyFont="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wrapText="1"/>
    </xf>
    <xf numFmtId="0" fontId="2" fillId="0" borderId="3" xfId="0" applyNumberFormat="1" applyFont="1" applyBorder="1" applyAlignment="1">
      <alignment horizontal="right" vertical="center"/>
    </xf>
    <xf numFmtId="4" fontId="2" fillId="0" borderId="4" xfId="0" applyNumberFormat="1" applyFont="1" applyBorder="1" applyAlignment="1">
      <alignment vertical="center"/>
    </xf>
    <xf numFmtId="4" fontId="0" fillId="0" borderId="0" xfId="0" applyNumberFormat="1" applyAlignment="1">
      <alignment horizontal="right"/>
    </xf>
    <xf numFmtId="4" fontId="8" fillId="0" borderId="0" xfId="0" applyNumberFormat="1" applyFont="1" applyAlignment="1">
      <alignment horizontal="right"/>
    </xf>
    <xf numFmtId="0" fontId="1" fillId="0" borderId="0" xfId="0" applyNumberFormat="1" applyFont="1" applyBorder="1" applyAlignment="1">
      <alignment horizontal="left" vertical="top" wrapText="1"/>
    </xf>
    <xf numFmtId="0" fontId="6" fillId="0" borderId="0" xfId="0" applyFont="1" applyAlignment="1">
      <alignment horizontal="center" vertical="top"/>
    </xf>
    <xf numFmtId="4" fontId="2" fillId="0" borderId="0" xfId="0" applyNumberFormat="1" applyFont="1" applyBorder="1" applyAlignment="1">
      <alignment horizontal="right" vertical="top"/>
    </xf>
    <xf numFmtId="0" fontId="2" fillId="0" borderId="0" xfId="0" applyNumberFormat="1" applyFont="1" applyBorder="1" applyAlignment="1">
      <alignment horizontal="right" vertical="top"/>
    </xf>
    <xf numFmtId="0" fontId="1" fillId="0" borderId="0" xfId="0" applyNumberFormat="1" applyFont="1" applyAlignment="1" applyProtection="1">
      <alignment horizontal="justify" vertical="center" wrapText="1" shrinkToFit="1"/>
      <protection locked="0"/>
    </xf>
    <xf numFmtId="0" fontId="0" fillId="0" borderId="0" xfId="0" applyAlignment="1" applyProtection="1">
      <alignment horizontal="justify" vertical="center" wrapText="1" shrinkToFit="1"/>
      <protection locked="0"/>
    </xf>
    <xf numFmtId="0" fontId="0" fillId="0" borderId="0" xfId="0" applyAlignment="1">
      <alignment horizontal="justify" wrapText="1"/>
    </xf>
  </cellXfs>
  <cellStyles count="1">
    <cellStyle name="Normal"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303772</xdr:colOff>
      <xdr:row>0</xdr:row>
      <xdr:rowOff>499915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322947" cy="499915"/>
        </a:xfrm>
        <a:prstGeom prst="rect">
          <a:avLst/>
        </a:prstGeom>
      </xdr:spPr>
    </xdr:pic>
    <xdr:clientData/>
  </xdr:twoCellAnchor>
  <xdr:twoCellAnchor editAs="oneCell">
    <xdr:from>
      <xdr:col>5</xdr:col>
      <xdr:colOff>0</xdr:colOff>
      <xdr:row>0</xdr:row>
      <xdr:rowOff>0</xdr:rowOff>
    </xdr:from>
    <xdr:to>
      <xdr:col>5</xdr:col>
      <xdr:colOff>499915</xdr:colOff>
      <xdr:row>0</xdr:row>
      <xdr:rowOff>499915</xdr:rowOff>
    </xdr:to>
    <xdr:pic>
      <xdr:nvPicPr>
        <xdr:cNvPr id="6" name="Imagen 5"/>
        <xdr:cNvPicPr>
          <a:picLocks noChangeAspect="1"/>
        </xdr:cNvPicPr>
      </xdr:nvPicPr>
      <xdr:blipFill>
        <a:blip xmlns:r="http://schemas.openxmlformats.org/officeDocument/2006/relationships" r:embed="rId2"/>
        <a:stretch>
          <a:fillRect/>
        </a:stretch>
      </xdr:blipFill>
      <xdr:spPr>
        <a:xfrm>
          <a:off x="5753100" y="0"/>
          <a:ext cx="499915" cy="4999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131"/>
  <sheetViews>
    <sheetView tabSelected="1" topLeftCell="B7" workbookViewId="0">
      <selection activeCell="B7" sqref="B7:F7"/>
    </sheetView>
  </sheetViews>
  <sheetFormatPr baseColWidth="10" defaultRowHeight="12.75" x14ac:dyDescent="0.2"/>
  <cols>
    <col min="1" max="1" width="9.140625" style="5" hidden="1" customWidth="1"/>
    <col min="2" max="2" width="8.85546875" style="1" customWidth="1"/>
    <col min="3" max="3" width="6.42578125" style="1" customWidth="1"/>
    <col min="4" max="4" width="55.28515625" style="11" customWidth="1"/>
    <col min="5" max="5" width="11.42578125" style="4" customWidth="1"/>
    <col min="6" max="6" width="12" style="3" customWidth="1"/>
    <col min="7" max="8" width="11.42578125" hidden="1" customWidth="1"/>
  </cols>
  <sheetData>
    <row r="1" spans="1:13" ht="54" customHeight="1" x14ac:dyDescent="0.2"/>
    <row r="2" spans="1:13" ht="15" customHeight="1" x14ac:dyDescent="0.2">
      <c r="A2" s="5" t="s">
        <v>4</v>
      </c>
      <c r="B2" s="2"/>
    </row>
    <row r="3" spans="1:13" x14ac:dyDescent="0.2">
      <c r="E3" s="8"/>
    </row>
    <row r="4" spans="1:13" ht="14.25" customHeight="1" x14ac:dyDescent="0.2">
      <c r="C4" s="9"/>
      <c r="D4" s="10" t="s">
        <v>0</v>
      </c>
      <c r="E4" s="7"/>
    </row>
    <row r="5" spans="1:13" x14ac:dyDescent="0.2">
      <c r="B5" s="50" t="s">
        <v>1</v>
      </c>
      <c r="C5" s="50"/>
      <c r="D5" s="50"/>
      <c r="E5" s="50"/>
      <c r="F5" s="50"/>
      <c r="M5" s="6"/>
    </row>
    <row r="6" spans="1:13" ht="13.5" customHeight="1" x14ac:dyDescent="0.2">
      <c r="B6" s="21"/>
      <c r="C6" s="21"/>
      <c r="D6" s="21"/>
      <c r="E6" s="21"/>
      <c r="F6" s="21"/>
      <c r="M6" s="6"/>
    </row>
    <row r="7" spans="1:13" ht="89.25" customHeight="1" x14ac:dyDescent="0.2">
      <c r="B7" s="53" t="s">
        <v>5</v>
      </c>
      <c r="C7" s="54"/>
      <c r="D7" s="54"/>
      <c r="E7" s="54"/>
      <c r="F7" s="54"/>
      <c r="M7" s="6"/>
    </row>
    <row r="8" spans="1:13" s="19" customFormat="1" ht="15" customHeight="1" x14ac:dyDescent="0.2">
      <c r="A8" s="17"/>
      <c r="B8" s="51">
        <f xml:space="preserve"> + F103 + F124</f>
        <v>0</v>
      </c>
      <c r="C8" s="52"/>
      <c r="D8" s="18" t="s">
        <v>212</v>
      </c>
      <c r="E8" s="18"/>
      <c r="F8" s="18"/>
      <c r="M8" s="20"/>
    </row>
    <row r="9" spans="1:13" x14ac:dyDescent="0.2">
      <c r="B9" s="49" t="s">
        <v>2</v>
      </c>
      <c r="C9" s="49"/>
      <c r="D9" s="49"/>
      <c r="E9" s="49"/>
      <c r="F9" s="49"/>
      <c r="M9" s="6"/>
    </row>
    <row r="10" spans="1:13" x14ac:dyDescent="0.2">
      <c r="B10" s="13"/>
      <c r="C10" s="13"/>
      <c r="D10" s="14"/>
      <c r="E10" s="15"/>
      <c r="F10" s="16"/>
      <c r="M10" s="6"/>
    </row>
    <row r="11" spans="1:13" x14ac:dyDescent="0.2">
      <c r="D11" s="12" t="s">
        <v>3</v>
      </c>
      <c r="M11" s="6"/>
    </row>
    <row r="12" spans="1:13" x14ac:dyDescent="0.2">
      <c r="M12" s="6"/>
    </row>
    <row r="13" spans="1:13" ht="17.25" customHeight="1" x14ac:dyDescent="0.2">
      <c r="B13" s="22" t="s">
        <v>6</v>
      </c>
      <c r="C13" s="23"/>
      <c r="D13" s="24"/>
      <c r="E13" s="25"/>
      <c r="F13" s="26"/>
      <c r="M13" s="6"/>
    </row>
    <row r="14" spans="1:13" s="28" customFormat="1" ht="38.25" x14ac:dyDescent="0.2">
      <c r="A14" s="27"/>
      <c r="B14" s="30" t="s">
        <v>7</v>
      </c>
      <c r="C14" s="31" t="s">
        <v>8</v>
      </c>
      <c r="D14" s="32" t="s">
        <v>9</v>
      </c>
      <c r="E14" s="33" t="s">
        <v>10</v>
      </c>
      <c r="F14" s="34" t="s">
        <v>11</v>
      </c>
      <c r="M14" s="29"/>
    </row>
    <row r="15" spans="1:13" s="28" customFormat="1" ht="15.75" customHeight="1" x14ac:dyDescent="0.2">
      <c r="A15" s="27"/>
      <c r="B15" s="35"/>
      <c r="C15" s="35"/>
      <c r="D15" s="36" t="s">
        <v>12</v>
      </c>
      <c r="E15" s="37"/>
      <c r="F15" s="38"/>
      <c r="M15" s="29"/>
    </row>
    <row r="16" spans="1:13" s="28" customFormat="1" ht="127.5" x14ac:dyDescent="0.2">
      <c r="A16" s="27" t="s">
        <v>13</v>
      </c>
      <c r="B16" s="35">
        <v>1</v>
      </c>
      <c r="C16" s="35" t="s">
        <v>14</v>
      </c>
      <c r="D16" s="36" t="s">
        <v>15</v>
      </c>
      <c r="E16" s="39"/>
      <c r="F16" s="38">
        <f t="shared" ref="F16:F47" si="0">IF(AND(ISEVEN(ROUND(E16,5)* B16*10^2),ROUND(MOD(ROUND(E16,5)* B16*10^2,1),2)&lt;=0.5),ROUNDDOWN(ROUND(E16,5)* B16,2),ROUND(ROUND(E16,5)* B16,2))</f>
        <v>0</v>
      </c>
      <c r="G16" s="28">
        <f t="shared" ref="G16:G47" si="1">IF(AND(ISEVEN(H16*10^2),ROUND(MOD(H16*10^2,1),2)&lt;=0.5),ROUNDDOWN(H16,2),ROUND(H16,2))</f>
        <v>0</v>
      </c>
      <c r="H16" s="28">
        <f t="shared" ref="H16:H47" si="2">0 * F16</f>
        <v>0</v>
      </c>
      <c r="M16" s="29"/>
    </row>
    <row r="17" spans="1:13" s="28" customFormat="1" ht="89.25" x14ac:dyDescent="0.2">
      <c r="A17" s="27" t="s">
        <v>16</v>
      </c>
      <c r="B17" s="35">
        <v>1</v>
      </c>
      <c r="C17" s="35" t="s">
        <v>14</v>
      </c>
      <c r="D17" s="36" t="s">
        <v>17</v>
      </c>
      <c r="E17" s="39"/>
      <c r="F17" s="38">
        <f t="shared" si="0"/>
        <v>0</v>
      </c>
      <c r="G17" s="28">
        <f t="shared" si="1"/>
        <v>0</v>
      </c>
      <c r="H17" s="28">
        <f t="shared" si="2"/>
        <v>0</v>
      </c>
      <c r="M17" s="29"/>
    </row>
    <row r="18" spans="1:13" s="28" customFormat="1" ht="89.25" x14ac:dyDescent="0.2">
      <c r="A18" s="27" t="s">
        <v>18</v>
      </c>
      <c r="B18" s="35">
        <v>1</v>
      </c>
      <c r="C18" s="35" t="s">
        <v>14</v>
      </c>
      <c r="D18" s="36" t="s">
        <v>19</v>
      </c>
      <c r="E18" s="39"/>
      <c r="F18" s="38">
        <f t="shared" si="0"/>
        <v>0</v>
      </c>
      <c r="G18" s="28">
        <f t="shared" si="1"/>
        <v>0</v>
      </c>
      <c r="H18" s="28">
        <f t="shared" si="2"/>
        <v>0</v>
      </c>
    </row>
    <row r="19" spans="1:13" s="28" customFormat="1" ht="409.5" x14ac:dyDescent="0.2">
      <c r="A19" s="27" t="s">
        <v>20</v>
      </c>
      <c r="B19" s="35">
        <v>1</v>
      </c>
      <c r="C19" s="35" t="s">
        <v>14</v>
      </c>
      <c r="D19" s="36" t="s">
        <v>21</v>
      </c>
      <c r="E19" s="39"/>
      <c r="F19" s="38">
        <f t="shared" si="0"/>
        <v>0</v>
      </c>
      <c r="G19" s="28">
        <f t="shared" si="1"/>
        <v>0</v>
      </c>
      <c r="H19" s="28">
        <f t="shared" si="2"/>
        <v>0</v>
      </c>
    </row>
    <row r="20" spans="1:13" s="28" customFormat="1" ht="114.75" x14ac:dyDescent="0.2">
      <c r="A20" s="27" t="s">
        <v>22</v>
      </c>
      <c r="B20" s="35">
        <v>1</v>
      </c>
      <c r="C20" s="35" t="s">
        <v>14</v>
      </c>
      <c r="D20" s="36" t="s">
        <v>23</v>
      </c>
      <c r="E20" s="39"/>
      <c r="F20" s="38">
        <f t="shared" si="0"/>
        <v>0</v>
      </c>
      <c r="G20" s="28">
        <f t="shared" si="1"/>
        <v>0</v>
      </c>
      <c r="H20" s="28">
        <f t="shared" si="2"/>
        <v>0</v>
      </c>
    </row>
    <row r="21" spans="1:13" s="28" customFormat="1" ht="153" x14ac:dyDescent="0.2">
      <c r="A21" s="27" t="s">
        <v>24</v>
      </c>
      <c r="B21" s="35">
        <v>1</v>
      </c>
      <c r="C21" s="35" t="s">
        <v>14</v>
      </c>
      <c r="D21" s="36" t="s">
        <v>25</v>
      </c>
      <c r="E21" s="39"/>
      <c r="F21" s="38">
        <f t="shared" si="0"/>
        <v>0</v>
      </c>
      <c r="G21" s="28">
        <f t="shared" si="1"/>
        <v>0</v>
      </c>
      <c r="H21" s="28">
        <f t="shared" si="2"/>
        <v>0</v>
      </c>
    </row>
    <row r="22" spans="1:13" s="28" customFormat="1" ht="153" x14ac:dyDescent="0.2">
      <c r="A22" s="27" t="s">
        <v>26</v>
      </c>
      <c r="B22" s="35">
        <v>1</v>
      </c>
      <c r="C22" s="35" t="s">
        <v>14</v>
      </c>
      <c r="D22" s="36" t="s">
        <v>27</v>
      </c>
      <c r="E22" s="39"/>
      <c r="F22" s="38">
        <f t="shared" si="0"/>
        <v>0</v>
      </c>
      <c r="G22" s="28">
        <f t="shared" si="1"/>
        <v>0</v>
      </c>
      <c r="H22" s="28">
        <f t="shared" si="2"/>
        <v>0</v>
      </c>
    </row>
    <row r="23" spans="1:13" s="28" customFormat="1" ht="153" x14ac:dyDescent="0.2">
      <c r="A23" s="27" t="s">
        <v>28</v>
      </c>
      <c r="B23" s="35">
        <v>1</v>
      </c>
      <c r="C23" s="35" t="s">
        <v>14</v>
      </c>
      <c r="D23" s="36" t="s">
        <v>29</v>
      </c>
      <c r="E23" s="39"/>
      <c r="F23" s="38">
        <f t="shared" si="0"/>
        <v>0</v>
      </c>
      <c r="G23" s="28">
        <f t="shared" si="1"/>
        <v>0</v>
      </c>
      <c r="H23" s="28">
        <f t="shared" si="2"/>
        <v>0</v>
      </c>
    </row>
    <row r="24" spans="1:13" s="28" customFormat="1" ht="178.5" x14ac:dyDescent="0.2">
      <c r="A24" s="27" t="s">
        <v>30</v>
      </c>
      <c r="B24" s="35">
        <v>1</v>
      </c>
      <c r="C24" s="35" t="s">
        <v>14</v>
      </c>
      <c r="D24" s="36" t="s">
        <v>31</v>
      </c>
      <c r="E24" s="39"/>
      <c r="F24" s="38">
        <f t="shared" si="0"/>
        <v>0</v>
      </c>
      <c r="G24" s="28">
        <f t="shared" si="1"/>
        <v>0</v>
      </c>
      <c r="H24" s="28">
        <f t="shared" si="2"/>
        <v>0</v>
      </c>
    </row>
    <row r="25" spans="1:13" s="28" customFormat="1" ht="153" x14ac:dyDescent="0.2">
      <c r="A25" s="27" t="s">
        <v>32</v>
      </c>
      <c r="B25" s="35">
        <v>1</v>
      </c>
      <c r="C25" s="35" t="s">
        <v>14</v>
      </c>
      <c r="D25" s="36" t="s">
        <v>33</v>
      </c>
      <c r="E25" s="39"/>
      <c r="F25" s="38">
        <f t="shared" si="0"/>
        <v>0</v>
      </c>
      <c r="G25" s="28">
        <f t="shared" si="1"/>
        <v>0</v>
      </c>
      <c r="H25" s="28">
        <f t="shared" si="2"/>
        <v>0</v>
      </c>
    </row>
    <row r="26" spans="1:13" s="28" customFormat="1" ht="191.25" x14ac:dyDescent="0.2">
      <c r="A26" s="27" t="s">
        <v>34</v>
      </c>
      <c r="B26" s="35">
        <v>1</v>
      </c>
      <c r="C26" s="35" t="s">
        <v>14</v>
      </c>
      <c r="D26" s="36" t="s">
        <v>35</v>
      </c>
      <c r="E26" s="39"/>
      <c r="F26" s="38">
        <f t="shared" si="0"/>
        <v>0</v>
      </c>
      <c r="G26" s="28">
        <f t="shared" si="1"/>
        <v>0</v>
      </c>
      <c r="H26" s="28">
        <f t="shared" si="2"/>
        <v>0</v>
      </c>
    </row>
    <row r="27" spans="1:13" s="28" customFormat="1" ht="191.25" x14ac:dyDescent="0.2">
      <c r="A27" s="27" t="s">
        <v>36</v>
      </c>
      <c r="B27" s="35">
        <v>1</v>
      </c>
      <c r="C27" s="35" t="s">
        <v>14</v>
      </c>
      <c r="D27" s="36" t="s">
        <v>37</v>
      </c>
      <c r="E27" s="39"/>
      <c r="F27" s="38">
        <f t="shared" si="0"/>
        <v>0</v>
      </c>
      <c r="G27" s="28">
        <f t="shared" si="1"/>
        <v>0</v>
      </c>
      <c r="H27" s="28">
        <f t="shared" si="2"/>
        <v>0</v>
      </c>
    </row>
    <row r="28" spans="1:13" s="28" customFormat="1" ht="191.25" x14ac:dyDescent="0.2">
      <c r="A28" s="27" t="s">
        <v>38</v>
      </c>
      <c r="B28" s="35">
        <v>1</v>
      </c>
      <c r="C28" s="35" t="s">
        <v>14</v>
      </c>
      <c r="D28" s="36" t="s">
        <v>39</v>
      </c>
      <c r="E28" s="39"/>
      <c r="F28" s="38">
        <f t="shared" si="0"/>
        <v>0</v>
      </c>
      <c r="G28" s="28">
        <f t="shared" si="1"/>
        <v>0</v>
      </c>
      <c r="H28" s="28">
        <f t="shared" si="2"/>
        <v>0</v>
      </c>
    </row>
    <row r="29" spans="1:13" s="28" customFormat="1" ht="191.25" x14ac:dyDescent="0.2">
      <c r="A29" s="27" t="s">
        <v>40</v>
      </c>
      <c r="B29" s="35">
        <v>1</v>
      </c>
      <c r="C29" s="35" t="s">
        <v>14</v>
      </c>
      <c r="D29" s="36" t="s">
        <v>41</v>
      </c>
      <c r="E29" s="39"/>
      <c r="F29" s="38">
        <f t="shared" si="0"/>
        <v>0</v>
      </c>
      <c r="G29" s="28">
        <f t="shared" si="1"/>
        <v>0</v>
      </c>
      <c r="H29" s="28">
        <f t="shared" si="2"/>
        <v>0</v>
      </c>
    </row>
    <row r="30" spans="1:13" s="28" customFormat="1" ht="140.25" x14ac:dyDescent="0.2">
      <c r="A30" s="27" t="s">
        <v>42</v>
      </c>
      <c r="B30" s="35">
        <v>1</v>
      </c>
      <c r="C30" s="35" t="s">
        <v>14</v>
      </c>
      <c r="D30" s="36" t="s">
        <v>43</v>
      </c>
      <c r="E30" s="39"/>
      <c r="F30" s="38">
        <f t="shared" si="0"/>
        <v>0</v>
      </c>
      <c r="G30" s="28">
        <f t="shared" si="1"/>
        <v>0</v>
      </c>
      <c r="H30" s="28">
        <f t="shared" si="2"/>
        <v>0</v>
      </c>
    </row>
    <row r="31" spans="1:13" s="28" customFormat="1" ht="140.25" x14ac:dyDescent="0.2">
      <c r="A31" s="27" t="s">
        <v>44</v>
      </c>
      <c r="B31" s="35">
        <v>1</v>
      </c>
      <c r="C31" s="35" t="s">
        <v>14</v>
      </c>
      <c r="D31" s="36" t="s">
        <v>43</v>
      </c>
      <c r="E31" s="39"/>
      <c r="F31" s="38">
        <f t="shared" si="0"/>
        <v>0</v>
      </c>
      <c r="G31" s="28">
        <f t="shared" si="1"/>
        <v>0</v>
      </c>
      <c r="H31" s="28">
        <f t="shared" si="2"/>
        <v>0</v>
      </c>
    </row>
    <row r="32" spans="1:13" s="28" customFormat="1" ht="255" x14ac:dyDescent="0.2">
      <c r="A32" s="27" t="s">
        <v>45</v>
      </c>
      <c r="B32" s="35">
        <v>3</v>
      </c>
      <c r="C32" s="35" t="s">
        <v>14</v>
      </c>
      <c r="D32" s="36" t="s">
        <v>46</v>
      </c>
      <c r="E32" s="39"/>
      <c r="F32" s="38">
        <f t="shared" si="0"/>
        <v>0</v>
      </c>
      <c r="G32" s="28">
        <f t="shared" si="1"/>
        <v>0</v>
      </c>
      <c r="H32" s="28">
        <f t="shared" si="2"/>
        <v>0</v>
      </c>
    </row>
    <row r="33" spans="1:8" s="28" customFormat="1" ht="229.5" x14ac:dyDescent="0.2">
      <c r="A33" s="27" t="s">
        <v>47</v>
      </c>
      <c r="B33" s="35">
        <v>1</v>
      </c>
      <c r="C33" s="35" t="s">
        <v>14</v>
      </c>
      <c r="D33" s="36" t="s">
        <v>48</v>
      </c>
      <c r="E33" s="39"/>
      <c r="F33" s="38">
        <f t="shared" si="0"/>
        <v>0</v>
      </c>
      <c r="G33" s="28">
        <f t="shared" si="1"/>
        <v>0</v>
      </c>
      <c r="H33" s="28">
        <f t="shared" si="2"/>
        <v>0</v>
      </c>
    </row>
    <row r="34" spans="1:8" s="28" customFormat="1" ht="165.75" x14ac:dyDescent="0.2">
      <c r="A34" s="27" t="s">
        <v>49</v>
      </c>
      <c r="B34" s="35">
        <v>6</v>
      </c>
      <c r="C34" s="35" t="s">
        <v>50</v>
      </c>
      <c r="D34" s="36" t="s">
        <v>51</v>
      </c>
      <c r="E34" s="39"/>
      <c r="F34" s="38">
        <f t="shared" si="0"/>
        <v>0</v>
      </c>
      <c r="G34" s="28">
        <f t="shared" si="1"/>
        <v>0</v>
      </c>
      <c r="H34" s="28">
        <f t="shared" si="2"/>
        <v>0</v>
      </c>
    </row>
    <row r="35" spans="1:8" s="28" customFormat="1" ht="165.75" x14ac:dyDescent="0.2">
      <c r="A35" s="27" t="s">
        <v>52</v>
      </c>
      <c r="B35" s="35">
        <v>41</v>
      </c>
      <c r="C35" s="35" t="s">
        <v>50</v>
      </c>
      <c r="D35" s="36" t="s">
        <v>53</v>
      </c>
      <c r="E35" s="39"/>
      <c r="F35" s="38">
        <f t="shared" si="0"/>
        <v>0</v>
      </c>
      <c r="G35" s="28">
        <f t="shared" si="1"/>
        <v>0</v>
      </c>
      <c r="H35" s="28">
        <f t="shared" si="2"/>
        <v>0</v>
      </c>
    </row>
    <row r="36" spans="1:8" s="28" customFormat="1" ht="165.75" x14ac:dyDescent="0.2">
      <c r="A36" s="27" t="s">
        <v>54</v>
      </c>
      <c r="B36" s="35">
        <v>8</v>
      </c>
      <c r="C36" s="35" t="s">
        <v>50</v>
      </c>
      <c r="D36" s="36" t="s">
        <v>55</v>
      </c>
      <c r="E36" s="39"/>
      <c r="F36" s="38">
        <f t="shared" si="0"/>
        <v>0</v>
      </c>
      <c r="G36" s="28">
        <f t="shared" si="1"/>
        <v>0</v>
      </c>
      <c r="H36" s="28">
        <f t="shared" si="2"/>
        <v>0</v>
      </c>
    </row>
    <row r="37" spans="1:8" s="28" customFormat="1" ht="165.75" x14ac:dyDescent="0.2">
      <c r="A37" s="27" t="s">
        <v>56</v>
      </c>
      <c r="B37" s="35">
        <v>10</v>
      </c>
      <c r="C37" s="35" t="s">
        <v>50</v>
      </c>
      <c r="D37" s="36" t="s">
        <v>57</v>
      </c>
      <c r="E37" s="39"/>
      <c r="F37" s="38">
        <f t="shared" si="0"/>
        <v>0</v>
      </c>
      <c r="G37" s="28">
        <f t="shared" si="1"/>
        <v>0</v>
      </c>
      <c r="H37" s="28">
        <f t="shared" si="2"/>
        <v>0</v>
      </c>
    </row>
    <row r="38" spans="1:8" s="28" customFormat="1" ht="165.75" x14ac:dyDescent="0.2">
      <c r="A38" s="27" t="s">
        <v>58</v>
      </c>
      <c r="B38" s="35">
        <v>50</v>
      </c>
      <c r="C38" s="35" t="s">
        <v>50</v>
      </c>
      <c r="D38" s="36" t="s">
        <v>59</v>
      </c>
      <c r="E38" s="39"/>
      <c r="F38" s="38">
        <f t="shared" si="0"/>
        <v>0</v>
      </c>
      <c r="G38" s="28">
        <f t="shared" si="1"/>
        <v>0</v>
      </c>
      <c r="H38" s="28">
        <f t="shared" si="2"/>
        <v>0</v>
      </c>
    </row>
    <row r="39" spans="1:8" s="28" customFormat="1" ht="165.75" x14ac:dyDescent="0.2">
      <c r="A39" s="27" t="s">
        <v>60</v>
      </c>
      <c r="B39" s="35">
        <v>260</v>
      </c>
      <c r="C39" s="35" t="s">
        <v>50</v>
      </c>
      <c r="D39" s="36" t="s">
        <v>61</v>
      </c>
      <c r="E39" s="39"/>
      <c r="F39" s="38">
        <f t="shared" si="0"/>
        <v>0</v>
      </c>
      <c r="G39" s="28">
        <f t="shared" si="1"/>
        <v>0</v>
      </c>
      <c r="H39" s="28">
        <f t="shared" si="2"/>
        <v>0</v>
      </c>
    </row>
    <row r="40" spans="1:8" s="28" customFormat="1" ht="153" x14ac:dyDescent="0.2">
      <c r="A40" s="27" t="s">
        <v>62</v>
      </c>
      <c r="B40" s="35">
        <v>140</v>
      </c>
      <c r="C40" s="35" t="s">
        <v>50</v>
      </c>
      <c r="D40" s="36" t="s">
        <v>63</v>
      </c>
      <c r="E40" s="39"/>
      <c r="F40" s="38">
        <f t="shared" si="0"/>
        <v>0</v>
      </c>
      <c r="G40" s="28">
        <f t="shared" si="1"/>
        <v>0</v>
      </c>
      <c r="H40" s="28">
        <f t="shared" si="2"/>
        <v>0</v>
      </c>
    </row>
    <row r="41" spans="1:8" s="28" customFormat="1" ht="153" x14ac:dyDescent="0.2">
      <c r="A41" s="27" t="s">
        <v>64</v>
      </c>
      <c r="B41" s="35">
        <v>90</v>
      </c>
      <c r="C41" s="35" t="s">
        <v>50</v>
      </c>
      <c r="D41" s="36" t="s">
        <v>65</v>
      </c>
      <c r="E41" s="39"/>
      <c r="F41" s="38">
        <f t="shared" si="0"/>
        <v>0</v>
      </c>
      <c r="G41" s="28">
        <f t="shared" si="1"/>
        <v>0</v>
      </c>
      <c r="H41" s="28">
        <f t="shared" si="2"/>
        <v>0</v>
      </c>
    </row>
    <row r="42" spans="1:8" s="28" customFormat="1" ht="153" x14ac:dyDescent="0.2">
      <c r="A42" s="27" t="s">
        <v>66</v>
      </c>
      <c r="B42" s="35">
        <v>480</v>
      </c>
      <c r="C42" s="35" t="s">
        <v>50</v>
      </c>
      <c r="D42" s="36" t="s">
        <v>67</v>
      </c>
      <c r="E42" s="39"/>
      <c r="F42" s="38">
        <f t="shared" si="0"/>
        <v>0</v>
      </c>
      <c r="G42" s="28">
        <f t="shared" si="1"/>
        <v>0</v>
      </c>
      <c r="H42" s="28">
        <f t="shared" si="2"/>
        <v>0</v>
      </c>
    </row>
    <row r="43" spans="1:8" s="28" customFormat="1" ht="153" x14ac:dyDescent="0.2">
      <c r="A43" s="27" t="s">
        <v>68</v>
      </c>
      <c r="B43" s="35">
        <v>80</v>
      </c>
      <c r="C43" s="35" t="s">
        <v>50</v>
      </c>
      <c r="D43" s="36" t="s">
        <v>69</v>
      </c>
      <c r="E43" s="39"/>
      <c r="F43" s="38">
        <f t="shared" si="0"/>
        <v>0</v>
      </c>
      <c r="G43" s="28">
        <f t="shared" si="1"/>
        <v>0</v>
      </c>
      <c r="H43" s="28">
        <f t="shared" si="2"/>
        <v>0</v>
      </c>
    </row>
    <row r="44" spans="1:8" s="28" customFormat="1" ht="153" x14ac:dyDescent="0.2">
      <c r="A44" s="27" t="s">
        <v>70</v>
      </c>
      <c r="B44" s="35">
        <v>1500</v>
      </c>
      <c r="C44" s="35" t="s">
        <v>50</v>
      </c>
      <c r="D44" s="36" t="s">
        <v>71</v>
      </c>
      <c r="E44" s="39"/>
      <c r="F44" s="38">
        <f t="shared" si="0"/>
        <v>0</v>
      </c>
      <c r="G44" s="28">
        <f t="shared" si="1"/>
        <v>0</v>
      </c>
      <c r="H44" s="28">
        <f t="shared" si="2"/>
        <v>0</v>
      </c>
    </row>
    <row r="45" spans="1:8" s="28" customFormat="1" ht="153" x14ac:dyDescent="0.2">
      <c r="A45" s="27" t="s">
        <v>72</v>
      </c>
      <c r="B45" s="35">
        <v>800</v>
      </c>
      <c r="C45" s="35" t="s">
        <v>50</v>
      </c>
      <c r="D45" s="36" t="s">
        <v>73</v>
      </c>
      <c r="E45" s="39"/>
      <c r="F45" s="38">
        <f t="shared" si="0"/>
        <v>0</v>
      </c>
      <c r="G45" s="28">
        <f t="shared" si="1"/>
        <v>0</v>
      </c>
      <c r="H45" s="28">
        <f t="shared" si="2"/>
        <v>0</v>
      </c>
    </row>
    <row r="46" spans="1:8" s="28" customFormat="1" ht="153" x14ac:dyDescent="0.2">
      <c r="A46" s="27" t="s">
        <v>74</v>
      </c>
      <c r="B46" s="35">
        <v>7520</v>
      </c>
      <c r="C46" s="35" t="s">
        <v>75</v>
      </c>
      <c r="D46" s="36" t="s">
        <v>76</v>
      </c>
      <c r="E46" s="39"/>
      <c r="F46" s="38">
        <f t="shared" si="0"/>
        <v>0</v>
      </c>
      <c r="G46" s="28">
        <f t="shared" si="1"/>
        <v>0</v>
      </c>
      <c r="H46" s="28">
        <f t="shared" si="2"/>
        <v>0</v>
      </c>
    </row>
    <row r="47" spans="1:8" s="28" customFormat="1" ht="153" x14ac:dyDescent="0.2">
      <c r="A47" s="27" t="s">
        <v>77</v>
      </c>
      <c r="B47" s="35">
        <v>4400</v>
      </c>
      <c r="C47" s="35" t="s">
        <v>50</v>
      </c>
      <c r="D47" s="36" t="s">
        <v>78</v>
      </c>
      <c r="E47" s="39"/>
      <c r="F47" s="38">
        <f t="shared" si="0"/>
        <v>0</v>
      </c>
      <c r="G47" s="28">
        <f t="shared" si="1"/>
        <v>0</v>
      </c>
      <c r="H47" s="28">
        <f t="shared" si="2"/>
        <v>0</v>
      </c>
    </row>
    <row r="48" spans="1:8" s="28" customFormat="1" ht="153" x14ac:dyDescent="0.2">
      <c r="A48" s="27" t="s">
        <v>79</v>
      </c>
      <c r="B48" s="35">
        <v>3010</v>
      </c>
      <c r="C48" s="35" t="s">
        <v>50</v>
      </c>
      <c r="D48" s="36" t="s">
        <v>71</v>
      </c>
      <c r="E48" s="39"/>
      <c r="F48" s="38">
        <f t="shared" ref="F48:F79" si="3">IF(AND(ISEVEN(ROUND(E48,5)* B48*10^2),ROUND(MOD(ROUND(E48,5)* B48*10^2,1),2)&lt;=0.5),ROUNDDOWN(ROUND(E48,5)* B48,2),ROUND(ROUND(E48,5)* B48,2))</f>
        <v>0</v>
      </c>
      <c r="G48" s="28">
        <f t="shared" ref="G48:G79" si="4">IF(AND(ISEVEN(H48*10^2),ROUND(MOD(H48*10^2,1),2)&lt;=0.5),ROUNDDOWN(H48,2),ROUND(H48,2))</f>
        <v>0</v>
      </c>
      <c r="H48" s="28">
        <f t="shared" ref="H48:H76" si="5">0 * F48</f>
        <v>0</v>
      </c>
    </row>
    <row r="49" spans="1:8" s="28" customFormat="1" ht="153" x14ac:dyDescent="0.2">
      <c r="A49" s="27" t="s">
        <v>80</v>
      </c>
      <c r="B49" s="35">
        <v>6065</v>
      </c>
      <c r="C49" s="35" t="s">
        <v>50</v>
      </c>
      <c r="D49" s="36" t="s">
        <v>81</v>
      </c>
      <c r="E49" s="39"/>
      <c r="F49" s="38">
        <f t="shared" si="3"/>
        <v>0</v>
      </c>
      <c r="G49" s="28">
        <f t="shared" si="4"/>
        <v>0</v>
      </c>
      <c r="H49" s="28">
        <f t="shared" si="5"/>
        <v>0</v>
      </c>
    </row>
    <row r="50" spans="1:8" s="28" customFormat="1" ht="153" x14ac:dyDescent="0.2">
      <c r="A50" s="27" t="s">
        <v>82</v>
      </c>
      <c r="B50" s="35">
        <v>7795</v>
      </c>
      <c r="C50" s="35" t="s">
        <v>50</v>
      </c>
      <c r="D50" s="36" t="s">
        <v>81</v>
      </c>
      <c r="E50" s="39"/>
      <c r="F50" s="38">
        <f t="shared" si="3"/>
        <v>0</v>
      </c>
      <c r="G50" s="28">
        <f t="shared" si="4"/>
        <v>0</v>
      </c>
      <c r="H50" s="28">
        <f t="shared" si="5"/>
        <v>0</v>
      </c>
    </row>
    <row r="51" spans="1:8" s="28" customFormat="1" ht="165.75" x14ac:dyDescent="0.2">
      <c r="A51" s="27" t="s">
        <v>83</v>
      </c>
      <c r="B51" s="35">
        <v>30</v>
      </c>
      <c r="C51" s="35" t="s">
        <v>50</v>
      </c>
      <c r="D51" s="36" t="s">
        <v>84</v>
      </c>
      <c r="E51" s="39"/>
      <c r="F51" s="38">
        <f t="shared" si="3"/>
        <v>0</v>
      </c>
      <c r="G51" s="28">
        <f t="shared" si="4"/>
        <v>0</v>
      </c>
      <c r="H51" s="28">
        <f t="shared" si="5"/>
        <v>0</v>
      </c>
    </row>
    <row r="52" spans="1:8" s="28" customFormat="1" ht="165.75" x14ac:dyDescent="0.2">
      <c r="A52" s="27" t="s">
        <v>85</v>
      </c>
      <c r="B52" s="35">
        <v>40</v>
      </c>
      <c r="C52" s="35" t="s">
        <v>50</v>
      </c>
      <c r="D52" s="36" t="s">
        <v>86</v>
      </c>
      <c r="E52" s="39"/>
      <c r="F52" s="38">
        <f t="shared" si="3"/>
        <v>0</v>
      </c>
      <c r="G52" s="28">
        <f t="shared" si="4"/>
        <v>0</v>
      </c>
      <c r="H52" s="28">
        <f t="shared" si="5"/>
        <v>0</v>
      </c>
    </row>
    <row r="53" spans="1:8" s="28" customFormat="1" ht="165.75" x14ac:dyDescent="0.2">
      <c r="A53" s="27" t="s">
        <v>87</v>
      </c>
      <c r="B53" s="35">
        <v>10</v>
      </c>
      <c r="C53" s="35" t="s">
        <v>50</v>
      </c>
      <c r="D53" s="36" t="s">
        <v>88</v>
      </c>
      <c r="E53" s="39"/>
      <c r="F53" s="38">
        <f t="shared" si="3"/>
        <v>0</v>
      </c>
      <c r="G53" s="28">
        <f t="shared" si="4"/>
        <v>0</v>
      </c>
      <c r="H53" s="28">
        <f t="shared" si="5"/>
        <v>0</v>
      </c>
    </row>
    <row r="54" spans="1:8" s="28" customFormat="1" ht="165.75" x14ac:dyDescent="0.2">
      <c r="A54" s="27" t="s">
        <v>89</v>
      </c>
      <c r="B54" s="35">
        <v>675</v>
      </c>
      <c r="C54" s="35" t="s">
        <v>50</v>
      </c>
      <c r="D54" s="36" t="s">
        <v>90</v>
      </c>
      <c r="E54" s="39"/>
      <c r="F54" s="38">
        <f t="shared" si="3"/>
        <v>0</v>
      </c>
      <c r="G54" s="28">
        <f t="shared" si="4"/>
        <v>0</v>
      </c>
      <c r="H54" s="28">
        <f t="shared" si="5"/>
        <v>0</v>
      </c>
    </row>
    <row r="55" spans="1:8" s="28" customFormat="1" ht="165.75" x14ac:dyDescent="0.2">
      <c r="A55" s="27" t="s">
        <v>91</v>
      </c>
      <c r="B55" s="35">
        <v>1790</v>
      </c>
      <c r="C55" s="35" t="s">
        <v>50</v>
      </c>
      <c r="D55" s="36" t="s">
        <v>92</v>
      </c>
      <c r="E55" s="39"/>
      <c r="F55" s="38">
        <f t="shared" si="3"/>
        <v>0</v>
      </c>
      <c r="G55" s="28">
        <f t="shared" si="4"/>
        <v>0</v>
      </c>
      <c r="H55" s="28">
        <f t="shared" si="5"/>
        <v>0</v>
      </c>
    </row>
    <row r="56" spans="1:8" s="28" customFormat="1" ht="165.75" x14ac:dyDescent="0.2">
      <c r="A56" s="27" t="s">
        <v>93</v>
      </c>
      <c r="B56" s="35">
        <v>6840</v>
      </c>
      <c r="C56" s="35" t="s">
        <v>50</v>
      </c>
      <c r="D56" s="36" t="s">
        <v>94</v>
      </c>
      <c r="E56" s="39"/>
      <c r="F56" s="38">
        <f t="shared" si="3"/>
        <v>0</v>
      </c>
      <c r="G56" s="28">
        <f t="shared" si="4"/>
        <v>0</v>
      </c>
      <c r="H56" s="28">
        <f t="shared" si="5"/>
        <v>0</v>
      </c>
    </row>
    <row r="57" spans="1:8" s="28" customFormat="1" ht="165.75" x14ac:dyDescent="0.2">
      <c r="A57" s="27" t="s">
        <v>95</v>
      </c>
      <c r="B57" s="35">
        <v>850</v>
      </c>
      <c r="C57" s="35" t="s">
        <v>50</v>
      </c>
      <c r="D57" s="36" t="s">
        <v>96</v>
      </c>
      <c r="E57" s="39"/>
      <c r="F57" s="38">
        <f t="shared" si="3"/>
        <v>0</v>
      </c>
      <c r="G57" s="28">
        <f t="shared" si="4"/>
        <v>0</v>
      </c>
      <c r="H57" s="28">
        <f t="shared" si="5"/>
        <v>0</v>
      </c>
    </row>
    <row r="58" spans="1:8" s="28" customFormat="1" ht="165.75" x14ac:dyDescent="0.2">
      <c r="A58" s="27" t="s">
        <v>97</v>
      </c>
      <c r="B58" s="35">
        <v>4900</v>
      </c>
      <c r="C58" s="35" t="s">
        <v>50</v>
      </c>
      <c r="D58" s="36" t="s">
        <v>94</v>
      </c>
      <c r="E58" s="39"/>
      <c r="F58" s="38">
        <f t="shared" si="3"/>
        <v>0</v>
      </c>
      <c r="G58" s="28">
        <f t="shared" si="4"/>
        <v>0</v>
      </c>
      <c r="H58" s="28">
        <f t="shared" si="5"/>
        <v>0</v>
      </c>
    </row>
    <row r="59" spans="1:8" s="28" customFormat="1" ht="102" x14ac:dyDescent="0.2">
      <c r="A59" s="27" t="s">
        <v>98</v>
      </c>
      <c r="B59" s="35">
        <v>260</v>
      </c>
      <c r="C59" s="35" t="s">
        <v>50</v>
      </c>
      <c r="D59" s="36" t="s">
        <v>99</v>
      </c>
      <c r="E59" s="39"/>
      <c r="F59" s="38">
        <f t="shared" si="3"/>
        <v>0</v>
      </c>
      <c r="G59" s="28">
        <f t="shared" si="4"/>
        <v>0</v>
      </c>
      <c r="H59" s="28">
        <f t="shared" si="5"/>
        <v>0</v>
      </c>
    </row>
    <row r="60" spans="1:8" s="28" customFormat="1" ht="102" x14ac:dyDescent="0.2">
      <c r="A60" s="27" t="s">
        <v>100</v>
      </c>
      <c r="B60" s="35">
        <v>110</v>
      </c>
      <c r="C60" s="35" t="s">
        <v>50</v>
      </c>
      <c r="D60" s="36" t="s">
        <v>101</v>
      </c>
      <c r="E60" s="39"/>
      <c r="F60" s="38">
        <f t="shared" si="3"/>
        <v>0</v>
      </c>
      <c r="G60" s="28">
        <f t="shared" si="4"/>
        <v>0</v>
      </c>
      <c r="H60" s="28">
        <f t="shared" si="5"/>
        <v>0</v>
      </c>
    </row>
    <row r="61" spans="1:8" s="28" customFormat="1" ht="102" x14ac:dyDescent="0.2">
      <c r="A61" s="27" t="s">
        <v>102</v>
      </c>
      <c r="B61" s="35">
        <v>190</v>
      </c>
      <c r="C61" s="35" t="s">
        <v>50</v>
      </c>
      <c r="D61" s="36" t="s">
        <v>103</v>
      </c>
      <c r="E61" s="39"/>
      <c r="F61" s="38">
        <f t="shared" si="3"/>
        <v>0</v>
      </c>
      <c r="G61" s="28">
        <f t="shared" si="4"/>
        <v>0</v>
      </c>
      <c r="H61" s="28">
        <f t="shared" si="5"/>
        <v>0</v>
      </c>
    </row>
    <row r="62" spans="1:8" s="28" customFormat="1" ht="51" x14ac:dyDescent="0.2">
      <c r="A62" s="27" t="s">
        <v>104</v>
      </c>
      <c r="B62" s="35">
        <v>6</v>
      </c>
      <c r="C62" s="35" t="s">
        <v>105</v>
      </c>
      <c r="D62" s="36" t="s">
        <v>106</v>
      </c>
      <c r="E62" s="39"/>
      <c r="F62" s="38">
        <f t="shared" si="3"/>
        <v>0</v>
      </c>
      <c r="G62" s="28">
        <f t="shared" si="4"/>
        <v>0</v>
      </c>
      <c r="H62" s="28">
        <f t="shared" si="5"/>
        <v>0</v>
      </c>
    </row>
    <row r="63" spans="1:8" s="28" customFormat="1" ht="114.75" x14ac:dyDescent="0.2">
      <c r="A63" s="27" t="s">
        <v>107</v>
      </c>
      <c r="B63" s="35">
        <v>165</v>
      </c>
      <c r="C63" s="35" t="s">
        <v>50</v>
      </c>
      <c r="D63" s="36" t="s">
        <v>108</v>
      </c>
      <c r="E63" s="39"/>
      <c r="F63" s="38">
        <f t="shared" si="3"/>
        <v>0</v>
      </c>
      <c r="G63" s="28">
        <f t="shared" si="4"/>
        <v>0</v>
      </c>
      <c r="H63" s="28">
        <f t="shared" si="5"/>
        <v>0</v>
      </c>
    </row>
    <row r="64" spans="1:8" s="28" customFormat="1" ht="102" x14ac:dyDescent="0.2">
      <c r="A64" s="27" t="s">
        <v>109</v>
      </c>
      <c r="B64" s="35">
        <v>36</v>
      </c>
      <c r="C64" s="35" t="s">
        <v>14</v>
      </c>
      <c r="D64" s="36" t="s">
        <v>110</v>
      </c>
      <c r="E64" s="39"/>
      <c r="F64" s="38">
        <f t="shared" si="3"/>
        <v>0</v>
      </c>
      <c r="G64" s="28">
        <f t="shared" si="4"/>
        <v>0</v>
      </c>
      <c r="H64" s="28">
        <f t="shared" si="5"/>
        <v>0</v>
      </c>
    </row>
    <row r="65" spans="1:8" s="28" customFormat="1" ht="114.75" x14ac:dyDescent="0.2">
      <c r="A65" s="27" t="s">
        <v>111</v>
      </c>
      <c r="B65" s="35">
        <v>31</v>
      </c>
      <c r="C65" s="35" t="s">
        <v>14</v>
      </c>
      <c r="D65" s="36" t="s">
        <v>112</v>
      </c>
      <c r="E65" s="39"/>
      <c r="F65" s="38">
        <f t="shared" si="3"/>
        <v>0</v>
      </c>
      <c r="G65" s="28">
        <f t="shared" si="4"/>
        <v>0</v>
      </c>
      <c r="H65" s="28">
        <f t="shared" si="5"/>
        <v>0</v>
      </c>
    </row>
    <row r="66" spans="1:8" s="28" customFormat="1" ht="51" x14ac:dyDescent="0.2">
      <c r="A66" s="27" t="s">
        <v>113</v>
      </c>
      <c r="B66" s="35">
        <v>4</v>
      </c>
      <c r="C66" s="35" t="s">
        <v>14</v>
      </c>
      <c r="D66" s="36" t="s">
        <v>114</v>
      </c>
      <c r="E66" s="39"/>
      <c r="F66" s="38">
        <f t="shared" si="3"/>
        <v>0</v>
      </c>
      <c r="G66" s="28">
        <f t="shared" si="4"/>
        <v>0</v>
      </c>
      <c r="H66" s="28">
        <f t="shared" si="5"/>
        <v>0</v>
      </c>
    </row>
    <row r="67" spans="1:8" s="28" customFormat="1" ht="127.5" x14ac:dyDescent="0.2">
      <c r="A67" s="27" t="s">
        <v>115</v>
      </c>
      <c r="B67" s="35">
        <v>2</v>
      </c>
      <c r="C67" s="35" t="s">
        <v>14</v>
      </c>
      <c r="D67" s="36" t="s">
        <v>116</v>
      </c>
      <c r="E67" s="39"/>
      <c r="F67" s="38">
        <f t="shared" si="3"/>
        <v>0</v>
      </c>
      <c r="G67" s="28">
        <f t="shared" si="4"/>
        <v>0</v>
      </c>
      <c r="H67" s="28">
        <f t="shared" si="5"/>
        <v>0</v>
      </c>
    </row>
    <row r="68" spans="1:8" s="28" customFormat="1" ht="331.5" x14ac:dyDescent="0.2">
      <c r="A68" s="27" t="s">
        <v>117</v>
      </c>
      <c r="B68" s="35">
        <v>36</v>
      </c>
      <c r="C68" s="35" t="s">
        <v>14</v>
      </c>
      <c r="D68" s="36" t="s">
        <v>118</v>
      </c>
      <c r="E68" s="39"/>
      <c r="F68" s="38">
        <f t="shared" si="3"/>
        <v>0</v>
      </c>
      <c r="G68" s="28">
        <f t="shared" si="4"/>
        <v>0</v>
      </c>
      <c r="H68" s="28">
        <f t="shared" si="5"/>
        <v>0</v>
      </c>
    </row>
    <row r="69" spans="1:8" s="28" customFormat="1" ht="165.75" x14ac:dyDescent="0.2">
      <c r="A69" s="27" t="s">
        <v>119</v>
      </c>
      <c r="B69" s="35">
        <v>18</v>
      </c>
      <c r="C69" s="35" t="s">
        <v>14</v>
      </c>
      <c r="D69" s="36" t="s">
        <v>120</v>
      </c>
      <c r="E69" s="39"/>
      <c r="F69" s="38">
        <f t="shared" si="3"/>
        <v>0</v>
      </c>
      <c r="G69" s="28">
        <f t="shared" si="4"/>
        <v>0</v>
      </c>
      <c r="H69" s="28">
        <f t="shared" si="5"/>
        <v>0</v>
      </c>
    </row>
    <row r="70" spans="1:8" s="28" customFormat="1" ht="114.75" x14ac:dyDescent="0.2">
      <c r="A70" s="27" t="s">
        <v>121</v>
      </c>
      <c r="B70" s="35">
        <v>23</v>
      </c>
      <c r="C70" s="35" t="s">
        <v>14</v>
      </c>
      <c r="D70" s="36" t="s">
        <v>122</v>
      </c>
      <c r="E70" s="39"/>
      <c r="F70" s="38">
        <f t="shared" si="3"/>
        <v>0</v>
      </c>
      <c r="G70" s="28">
        <f t="shared" si="4"/>
        <v>0</v>
      </c>
      <c r="H70" s="28">
        <f t="shared" si="5"/>
        <v>0</v>
      </c>
    </row>
    <row r="71" spans="1:8" s="28" customFormat="1" ht="102" x14ac:dyDescent="0.2">
      <c r="A71" s="27" t="s">
        <v>123</v>
      </c>
      <c r="B71" s="35">
        <v>30</v>
      </c>
      <c r="C71" s="35" t="s">
        <v>14</v>
      </c>
      <c r="D71" s="36" t="s">
        <v>124</v>
      </c>
      <c r="E71" s="39"/>
      <c r="F71" s="38">
        <f t="shared" si="3"/>
        <v>0</v>
      </c>
      <c r="G71" s="28">
        <f t="shared" si="4"/>
        <v>0</v>
      </c>
      <c r="H71" s="28">
        <f t="shared" si="5"/>
        <v>0</v>
      </c>
    </row>
    <row r="72" spans="1:8" s="28" customFormat="1" ht="102" x14ac:dyDescent="0.2">
      <c r="A72" s="27" t="s">
        <v>125</v>
      </c>
      <c r="B72" s="35">
        <v>38</v>
      </c>
      <c r="C72" s="35" t="s">
        <v>14</v>
      </c>
      <c r="D72" s="36" t="s">
        <v>126</v>
      </c>
      <c r="E72" s="39"/>
      <c r="F72" s="38">
        <f t="shared" si="3"/>
        <v>0</v>
      </c>
      <c r="G72" s="28">
        <f t="shared" si="4"/>
        <v>0</v>
      </c>
      <c r="H72" s="28">
        <f t="shared" si="5"/>
        <v>0</v>
      </c>
    </row>
    <row r="73" spans="1:8" s="28" customFormat="1" ht="140.25" x14ac:dyDescent="0.2">
      <c r="A73" s="27" t="s">
        <v>127</v>
      </c>
      <c r="B73" s="35">
        <v>65</v>
      </c>
      <c r="C73" s="35" t="s">
        <v>14</v>
      </c>
      <c r="D73" s="36" t="s">
        <v>128</v>
      </c>
      <c r="E73" s="39"/>
      <c r="F73" s="38">
        <f t="shared" si="3"/>
        <v>0</v>
      </c>
      <c r="G73" s="28">
        <f t="shared" si="4"/>
        <v>0</v>
      </c>
      <c r="H73" s="28">
        <f t="shared" si="5"/>
        <v>0</v>
      </c>
    </row>
    <row r="74" spans="1:8" s="28" customFormat="1" ht="89.25" x14ac:dyDescent="0.2">
      <c r="A74" s="27" t="s">
        <v>129</v>
      </c>
      <c r="B74" s="35">
        <v>41</v>
      </c>
      <c r="C74" s="35" t="s">
        <v>14</v>
      </c>
      <c r="D74" s="36" t="s">
        <v>130</v>
      </c>
      <c r="E74" s="39"/>
      <c r="F74" s="38">
        <f t="shared" si="3"/>
        <v>0</v>
      </c>
      <c r="G74" s="28">
        <f t="shared" si="4"/>
        <v>0</v>
      </c>
      <c r="H74" s="28">
        <f t="shared" si="5"/>
        <v>0</v>
      </c>
    </row>
    <row r="75" spans="1:8" s="28" customFormat="1" ht="114.75" x14ac:dyDescent="0.2">
      <c r="A75" s="27" t="s">
        <v>131</v>
      </c>
      <c r="B75" s="35">
        <v>1</v>
      </c>
      <c r="C75" s="35" t="s">
        <v>14</v>
      </c>
      <c r="D75" s="36" t="s">
        <v>132</v>
      </c>
      <c r="E75" s="39"/>
      <c r="F75" s="38">
        <f t="shared" si="3"/>
        <v>0</v>
      </c>
      <c r="G75" s="28">
        <f t="shared" si="4"/>
        <v>0</v>
      </c>
      <c r="H75" s="28">
        <f t="shared" si="5"/>
        <v>0</v>
      </c>
    </row>
    <row r="76" spans="1:8" s="28" customFormat="1" ht="76.5" x14ac:dyDescent="0.2">
      <c r="A76" s="27" t="s">
        <v>133</v>
      </c>
      <c r="B76" s="35">
        <v>1</v>
      </c>
      <c r="C76" s="35" t="s">
        <v>134</v>
      </c>
      <c r="D76" s="36" t="s">
        <v>135</v>
      </c>
      <c r="E76" s="39"/>
      <c r="F76" s="38">
        <f t="shared" si="3"/>
        <v>0</v>
      </c>
      <c r="G76" s="28">
        <f t="shared" si="4"/>
        <v>0</v>
      </c>
      <c r="H76" s="28">
        <f t="shared" si="5"/>
        <v>0</v>
      </c>
    </row>
    <row r="77" spans="1:8" s="28" customFormat="1" x14ac:dyDescent="0.2">
      <c r="A77" s="27"/>
      <c r="B77" s="35"/>
      <c r="C77" s="35"/>
      <c r="D77" s="36" t="s">
        <v>136</v>
      </c>
      <c r="E77" s="37"/>
      <c r="F77" s="38"/>
    </row>
    <row r="78" spans="1:8" s="28" customFormat="1" x14ac:dyDescent="0.2">
      <c r="A78" s="27"/>
      <c r="B78" s="35"/>
      <c r="C78" s="35"/>
      <c r="D78" s="36" t="s">
        <v>137</v>
      </c>
      <c r="E78" s="37"/>
      <c r="F78" s="38"/>
    </row>
    <row r="79" spans="1:8" s="28" customFormat="1" ht="127.5" x14ac:dyDescent="0.2">
      <c r="A79" s="27" t="s">
        <v>138</v>
      </c>
      <c r="B79" s="35">
        <v>3</v>
      </c>
      <c r="C79" s="35" t="s">
        <v>14</v>
      </c>
      <c r="D79" s="36" t="s">
        <v>139</v>
      </c>
      <c r="E79" s="39"/>
      <c r="F79" s="38">
        <f t="shared" ref="F79:F96" si="6">IF(AND(ISEVEN(ROUND(E79,5)* B79*10^2),ROUND(MOD(ROUND(E79,5)* B79*10^2,1),2)&lt;=0.5),ROUNDDOWN(ROUND(E79,5)* B79,2),ROUND(ROUND(E79,5)* B79,2))</f>
        <v>0</v>
      </c>
      <c r="G79" s="28">
        <f t="shared" ref="G79:G96" si="7">IF(AND(ISEVEN(H79*10^2),ROUND(MOD(H79*10^2,1),2)&lt;=0.5),ROUNDDOWN(H79,2),ROUND(H79,2))</f>
        <v>0</v>
      </c>
      <c r="H79" s="28">
        <f t="shared" ref="H79:H96" si="8">0 * F79</f>
        <v>0</v>
      </c>
    </row>
    <row r="80" spans="1:8" s="28" customFormat="1" ht="153" x14ac:dyDescent="0.2">
      <c r="A80" s="27" t="s">
        <v>140</v>
      </c>
      <c r="B80" s="35">
        <v>158</v>
      </c>
      <c r="C80" s="35" t="s">
        <v>14</v>
      </c>
      <c r="D80" s="36" t="s">
        <v>141</v>
      </c>
      <c r="E80" s="39"/>
      <c r="F80" s="38">
        <f t="shared" si="6"/>
        <v>0</v>
      </c>
      <c r="G80" s="28">
        <f t="shared" si="7"/>
        <v>0</v>
      </c>
      <c r="H80" s="28">
        <f t="shared" si="8"/>
        <v>0</v>
      </c>
    </row>
    <row r="81" spans="1:8" s="28" customFormat="1" ht="140.25" x14ac:dyDescent="0.2">
      <c r="A81" s="27" t="s">
        <v>142</v>
      </c>
      <c r="B81" s="35">
        <v>20</v>
      </c>
      <c r="C81" s="35" t="s">
        <v>14</v>
      </c>
      <c r="D81" s="36" t="s">
        <v>143</v>
      </c>
      <c r="E81" s="39"/>
      <c r="F81" s="38">
        <f t="shared" si="6"/>
        <v>0</v>
      </c>
      <c r="G81" s="28">
        <f t="shared" si="7"/>
        <v>0</v>
      </c>
      <c r="H81" s="28">
        <f t="shared" si="8"/>
        <v>0</v>
      </c>
    </row>
    <row r="82" spans="1:8" s="28" customFormat="1" ht="153" x14ac:dyDescent="0.2">
      <c r="A82" s="27" t="s">
        <v>144</v>
      </c>
      <c r="B82" s="35">
        <v>10</v>
      </c>
      <c r="C82" s="35" t="s">
        <v>14</v>
      </c>
      <c r="D82" s="36" t="s">
        <v>145</v>
      </c>
      <c r="E82" s="39"/>
      <c r="F82" s="38">
        <f t="shared" si="6"/>
        <v>0</v>
      </c>
      <c r="G82" s="28">
        <f t="shared" si="7"/>
        <v>0</v>
      </c>
      <c r="H82" s="28">
        <f t="shared" si="8"/>
        <v>0</v>
      </c>
    </row>
    <row r="83" spans="1:8" s="28" customFormat="1" ht="153" x14ac:dyDescent="0.2">
      <c r="A83" s="27" t="s">
        <v>146</v>
      </c>
      <c r="B83" s="35">
        <v>36</v>
      </c>
      <c r="C83" s="35" t="s">
        <v>14</v>
      </c>
      <c r="D83" s="36" t="s">
        <v>147</v>
      </c>
      <c r="E83" s="39"/>
      <c r="F83" s="38">
        <f t="shared" si="6"/>
        <v>0</v>
      </c>
      <c r="G83" s="28">
        <f t="shared" si="7"/>
        <v>0</v>
      </c>
      <c r="H83" s="28">
        <f t="shared" si="8"/>
        <v>0</v>
      </c>
    </row>
    <row r="84" spans="1:8" s="28" customFormat="1" ht="51" x14ac:dyDescent="0.2">
      <c r="A84" s="27" t="s">
        <v>148</v>
      </c>
      <c r="B84" s="35">
        <v>101</v>
      </c>
      <c r="C84" s="35" t="s">
        <v>134</v>
      </c>
      <c r="D84" s="36" t="s">
        <v>149</v>
      </c>
      <c r="E84" s="39"/>
      <c r="F84" s="38">
        <f t="shared" si="6"/>
        <v>0</v>
      </c>
      <c r="G84" s="28">
        <f t="shared" si="7"/>
        <v>0</v>
      </c>
      <c r="H84" s="28">
        <f t="shared" si="8"/>
        <v>0</v>
      </c>
    </row>
    <row r="85" spans="1:8" s="28" customFormat="1" ht="51" x14ac:dyDescent="0.2">
      <c r="A85" s="27" t="s">
        <v>150</v>
      </c>
      <c r="B85" s="35">
        <v>57</v>
      </c>
      <c r="C85" s="35" t="s">
        <v>134</v>
      </c>
      <c r="D85" s="36" t="s">
        <v>151</v>
      </c>
      <c r="E85" s="39"/>
      <c r="F85" s="38">
        <f t="shared" si="6"/>
        <v>0</v>
      </c>
      <c r="G85" s="28">
        <f t="shared" si="7"/>
        <v>0</v>
      </c>
      <c r="H85" s="28">
        <f t="shared" si="8"/>
        <v>0</v>
      </c>
    </row>
    <row r="86" spans="1:8" s="28" customFormat="1" ht="51" x14ac:dyDescent="0.2">
      <c r="A86" s="27" t="s">
        <v>152</v>
      </c>
      <c r="B86" s="35">
        <v>56</v>
      </c>
      <c r="C86" s="35" t="s">
        <v>134</v>
      </c>
      <c r="D86" s="36" t="s">
        <v>153</v>
      </c>
      <c r="E86" s="39"/>
      <c r="F86" s="38">
        <f t="shared" si="6"/>
        <v>0</v>
      </c>
      <c r="G86" s="28">
        <f t="shared" si="7"/>
        <v>0</v>
      </c>
      <c r="H86" s="28">
        <f t="shared" si="8"/>
        <v>0</v>
      </c>
    </row>
    <row r="87" spans="1:8" s="28" customFormat="1" ht="51" x14ac:dyDescent="0.2">
      <c r="A87" s="27" t="s">
        <v>154</v>
      </c>
      <c r="B87" s="35">
        <v>348</v>
      </c>
      <c r="C87" s="35" t="s">
        <v>134</v>
      </c>
      <c r="D87" s="36" t="s">
        <v>155</v>
      </c>
      <c r="E87" s="39"/>
      <c r="F87" s="38">
        <f t="shared" si="6"/>
        <v>0</v>
      </c>
      <c r="G87" s="28">
        <f t="shared" si="7"/>
        <v>0</v>
      </c>
      <c r="H87" s="28">
        <f t="shared" si="8"/>
        <v>0</v>
      </c>
    </row>
    <row r="88" spans="1:8" s="28" customFormat="1" ht="51" x14ac:dyDescent="0.2">
      <c r="A88" s="27" t="s">
        <v>156</v>
      </c>
      <c r="B88" s="35">
        <v>153</v>
      </c>
      <c r="C88" s="35" t="s">
        <v>134</v>
      </c>
      <c r="D88" s="36" t="s">
        <v>157</v>
      </c>
      <c r="E88" s="39"/>
      <c r="F88" s="38">
        <f t="shared" si="6"/>
        <v>0</v>
      </c>
      <c r="G88" s="28">
        <f t="shared" si="7"/>
        <v>0</v>
      </c>
      <c r="H88" s="28">
        <f t="shared" si="8"/>
        <v>0</v>
      </c>
    </row>
    <row r="89" spans="1:8" s="28" customFormat="1" ht="38.25" x14ac:dyDescent="0.2">
      <c r="A89" s="27" t="s">
        <v>158</v>
      </c>
      <c r="B89" s="35">
        <v>112</v>
      </c>
      <c r="C89" s="35" t="s">
        <v>134</v>
      </c>
      <c r="D89" s="36" t="s">
        <v>159</v>
      </c>
      <c r="E89" s="39"/>
      <c r="F89" s="38">
        <f t="shared" si="6"/>
        <v>0</v>
      </c>
      <c r="G89" s="28">
        <f t="shared" si="7"/>
        <v>0</v>
      </c>
      <c r="H89" s="28">
        <f t="shared" si="8"/>
        <v>0</v>
      </c>
    </row>
    <row r="90" spans="1:8" s="28" customFormat="1" ht="38.25" x14ac:dyDescent="0.2">
      <c r="A90" s="27" t="s">
        <v>160</v>
      </c>
      <c r="B90" s="35">
        <v>19</v>
      </c>
      <c r="C90" s="35" t="s">
        <v>134</v>
      </c>
      <c r="D90" s="36" t="s">
        <v>161</v>
      </c>
      <c r="E90" s="39"/>
      <c r="F90" s="38">
        <f t="shared" si="6"/>
        <v>0</v>
      </c>
      <c r="G90" s="28">
        <f t="shared" si="7"/>
        <v>0</v>
      </c>
      <c r="H90" s="28">
        <f t="shared" si="8"/>
        <v>0</v>
      </c>
    </row>
    <row r="91" spans="1:8" s="28" customFormat="1" ht="51" x14ac:dyDescent="0.2">
      <c r="A91" s="27" t="s">
        <v>162</v>
      </c>
      <c r="B91" s="35">
        <v>12</v>
      </c>
      <c r="C91" s="35" t="s">
        <v>134</v>
      </c>
      <c r="D91" s="36" t="s">
        <v>163</v>
      </c>
      <c r="E91" s="39"/>
      <c r="F91" s="38">
        <f t="shared" si="6"/>
        <v>0</v>
      </c>
      <c r="G91" s="28">
        <f t="shared" si="7"/>
        <v>0</v>
      </c>
      <c r="H91" s="28">
        <f t="shared" si="8"/>
        <v>0</v>
      </c>
    </row>
    <row r="92" spans="1:8" s="28" customFormat="1" ht="38.25" x14ac:dyDescent="0.2">
      <c r="A92" s="27" t="s">
        <v>164</v>
      </c>
      <c r="B92" s="35">
        <v>48</v>
      </c>
      <c r="C92" s="35" t="s">
        <v>134</v>
      </c>
      <c r="D92" s="36" t="s">
        <v>165</v>
      </c>
      <c r="E92" s="39"/>
      <c r="F92" s="38">
        <f t="shared" si="6"/>
        <v>0</v>
      </c>
      <c r="G92" s="28">
        <f t="shared" si="7"/>
        <v>0</v>
      </c>
      <c r="H92" s="28">
        <f t="shared" si="8"/>
        <v>0</v>
      </c>
    </row>
    <row r="93" spans="1:8" s="28" customFormat="1" ht="38.25" x14ac:dyDescent="0.2">
      <c r="A93" s="27" t="s">
        <v>166</v>
      </c>
      <c r="B93" s="35">
        <v>17</v>
      </c>
      <c r="C93" s="35" t="s">
        <v>134</v>
      </c>
      <c r="D93" s="36" t="s">
        <v>167</v>
      </c>
      <c r="E93" s="39"/>
      <c r="F93" s="38">
        <f t="shared" si="6"/>
        <v>0</v>
      </c>
      <c r="G93" s="28">
        <f t="shared" si="7"/>
        <v>0</v>
      </c>
      <c r="H93" s="28">
        <f t="shared" si="8"/>
        <v>0</v>
      </c>
    </row>
    <row r="94" spans="1:8" s="28" customFormat="1" ht="38.25" x14ac:dyDescent="0.2">
      <c r="A94" s="27" t="s">
        <v>168</v>
      </c>
      <c r="B94" s="35">
        <v>23</v>
      </c>
      <c r="C94" s="35" t="s">
        <v>134</v>
      </c>
      <c r="D94" s="36" t="s">
        <v>169</v>
      </c>
      <c r="E94" s="39"/>
      <c r="F94" s="38">
        <f t="shared" si="6"/>
        <v>0</v>
      </c>
      <c r="G94" s="28">
        <f t="shared" si="7"/>
        <v>0</v>
      </c>
      <c r="H94" s="28">
        <f t="shared" si="8"/>
        <v>0</v>
      </c>
    </row>
    <row r="95" spans="1:8" s="28" customFormat="1" ht="51" x14ac:dyDescent="0.2">
      <c r="A95" s="27" t="s">
        <v>170</v>
      </c>
      <c r="B95" s="35">
        <v>12</v>
      </c>
      <c r="C95" s="35" t="s">
        <v>134</v>
      </c>
      <c r="D95" s="36" t="s">
        <v>171</v>
      </c>
      <c r="E95" s="39"/>
      <c r="F95" s="38">
        <f t="shared" si="6"/>
        <v>0</v>
      </c>
      <c r="G95" s="28">
        <f t="shared" si="7"/>
        <v>0</v>
      </c>
      <c r="H95" s="28">
        <f t="shared" si="8"/>
        <v>0</v>
      </c>
    </row>
    <row r="96" spans="1:8" s="28" customFormat="1" ht="51" x14ac:dyDescent="0.2">
      <c r="A96" s="27" t="s">
        <v>172</v>
      </c>
      <c r="B96" s="35">
        <v>10</v>
      </c>
      <c r="C96" s="35" t="s">
        <v>134</v>
      </c>
      <c r="D96" s="36" t="s">
        <v>173</v>
      </c>
      <c r="E96" s="39"/>
      <c r="F96" s="38">
        <f t="shared" si="6"/>
        <v>0</v>
      </c>
      <c r="G96" s="28">
        <f t="shared" si="7"/>
        <v>0</v>
      </c>
      <c r="H96" s="28">
        <f t="shared" si="8"/>
        <v>0</v>
      </c>
    </row>
    <row r="97" spans="1:8" s="28" customFormat="1" ht="25.5" x14ac:dyDescent="0.2">
      <c r="A97" s="27"/>
      <c r="B97" s="35"/>
      <c r="C97" s="35"/>
      <c r="D97" s="36" t="s">
        <v>174</v>
      </c>
      <c r="E97" s="37"/>
      <c r="F97" s="38"/>
    </row>
    <row r="98" spans="1:8" s="28" customFormat="1" ht="89.25" x14ac:dyDescent="0.2">
      <c r="A98" s="27" t="s">
        <v>175</v>
      </c>
      <c r="B98" s="35">
        <v>235</v>
      </c>
      <c r="C98" s="35" t="s">
        <v>14</v>
      </c>
      <c r="D98" s="36" t="s">
        <v>176</v>
      </c>
      <c r="E98" s="39"/>
      <c r="F98" s="38">
        <f>IF(AND(ISEVEN(ROUND(E98,5)* B98*10^2),ROUND(MOD(ROUND(E98,5)* B98*10^2,1),2)&lt;=0.5),ROUNDDOWN(ROUND(E98,5)* B98,2),ROUND(ROUND(E98,5)* B98,2))</f>
        <v>0</v>
      </c>
      <c r="G98" s="28">
        <f>IF(AND(ISEVEN(H98*10^2),ROUND(MOD(H98*10^2,1),2)&lt;=0.5),ROUNDDOWN(H98,2),ROUND(H98,2))</f>
        <v>0</v>
      </c>
      <c r="H98" s="28">
        <f>0 * F98</f>
        <v>0</v>
      </c>
    </row>
    <row r="99" spans="1:8" s="28" customFormat="1" ht="89.25" x14ac:dyDescent="0.2">
      <c r="A99" s="27" t="s">
        <v>177</v>
      </c>
      <c r="B99" s="35">
        <v>59</v>
      </c>
      <c r="C99" s="35" t="s">
        <v>14</v>
      </c>
      <c r="D99" s="36" t="s">
        <v>178</v>
      </c>
      <c r="E99" s="39"/>
      <c r="F99" s="38">
        <f>IF(AND(ISEVEN(ROUND(E99,5)* B99*10^2),ROUND(MOD(ROUND(E99,5)* B99*10^2,1),2)&lt;=0.5),ROUNDDOWN(ROUND(E99,5)* B99,2),ROUND(ROUND(E99,5)* B99,2))</f>
        <v>0</v>
      </c>
      <c r="G99" s="28">
        <f>IF(AND(ISEVEN(H99*10^2),ROUND(MOD(H99*10^2,1),2)&lt;=0.5),ROUNDDOWN(H99,2),ROUND(H99,2))</f>
        <v>0</v>
      </c>
      <c r="H99" s="28">
        <f>0 * F99</f>
        <v>0</v>
      </c>
    </row>
    <row r="100" spans="1:8" s="28" customFormat="1" ht="89.25" x14ac:dyDescent="0.2">
      <c r="A100" s="27" t="s">
        <v>179</v>
      </c>
      <c r="B100" s="35">
        <v>7</v>
      </c>
      <c r="C100" s="35" t="s">
        <v>14</v>
      </c>
      <c r="D100" s="36" t="s">
        <v>180</v>
      </c>
      <c r="E100" s="39"/>
      <c r="F100" s="38">
        <f>IF(AND(ISEVEN(ROUND(E100,5)* B100*10^2),ROUND(MOD(ROUND(E100,5)* B100*10^2,1),2)&lt;=0.5),ROUNDDOWN(ROUND(E100,5)* B100,2),ROUND(ROUND(E100,5)* B100,2))</f>
        <v>0</v>
      </c>
      <c r="G100" s="28">
        <f>IF(AND(ISEVEN(H100*10^2),ROUND(MOD(H100*10^2,1),2)&lt;=0.5),ROUNDDOWN(H100,2),ROUND(H100,2))</f>
        <v>0</v>
      </c>
      <c r="H100" s="28">
        <f>0 * F100</f>
        <v>0</v>
      </c>
    </row>
    <row r="101" spans="1:8" s="41" customFormat="1" ht="27.95" customHeight="1" x14ac:dyDescent="0.2">
      <c r="A101" s="40"/>
      <c r="B101" s="42"/>
      <c r="C101" s="43"/>
      <c r="D101" s="44"/>
      <c r="E101" s="45" t="s">
        <v>181</v>
      </c>
      <c r="F101" s="46">
        <f>SUM(F15:F100)</f>
        <v>0</v>
      </c>
    </row>
    <row r="102" spans="1:8" s="41" customFormat="1" ht="27.95" customHeight="1" x14ac:dyDescent="0.2">
      <c r="A102" s="40"/>
      <c r="B102" s="42"/>
      <c r="C102" s="43"/>
      <c r="D102" s="44"/>
      <c r="E102" s="45" t="s">
        <v>182</v>
      </c>
      <c r="F102" s="46">
        <f>ROUND(F101* 0.21, 2)</f>
        <v>0</v>
      </c>
    </row>
    <row r="103" spans="1:8" s="41" customFormat="1" ht="27.95" customHeight="1" x14ac:dyDescent="0.2">
      <c r="A103" s="40"/>
      <c r="B103" s="42"/>
      <c r="C103" s="43"/>
      <c r="D103" s="44"/>
      <c r="E103" s="45" t="s">
        <v>183</v>
      </c>
      <c r="F103" s="46">
        <f>SUM(F101:F102)</f>
        <v>0</v>
      </c>
    </row>
    <row r="106" spans="1:8" x14ac:dyDescent="0.2">
      <c r="B106" s="22" t="s">
        <v>184</v>
      </c>
      <c r="C106" s="23"/>
      <c r="D106" s="24"/>
      <c r="E106" s="25"/>
      <c r="F106" s="26"/>
    </row>
    <row r="107" spans="1:8" s="28" customFormat="1" ht="38.25" x14ac:dyDescent="0.2">
      <c r="A107" s="27"/>
      <c r="B107" s="30" t="s">
        <v>7</v>
      </c>
      <c r="C107" s="31" t="s">
        <v>8</v>
      </c>
      <c r="D107" s="32" t="s">
        <v>9</v>
      </c>
      <c r="E107" s="33" t="s">
        <v>10</v>
      </c>
      <c r="F107" s="34" t="s">
        <v>11</v>
      </c>
    </row>
    <row r="108" spans="1:8" s="28" customFormat="1" ht="25.5" x14ac:dyDescent="0.2">
      <c r="A108" s="27"/>
      <c r="B108" s="35"/>
      <c r="C108" s="35"/>
      <c r="D108" s="36" t="s">
        <v>185</v>
      </c>
      <c r="E108" s="37"/>
      <c r="F108" s="38"/>
    </row>
    <row r="109" spans="1:8" s="28" customFormat="1" x14ac:dyDescent="0.2">
      <c r="A109" s="27"/>
      <c r="B109" s="35"/>
      <c r="C109" s="35"/>
      <c r="D109" s="36" t="s">
        <v>186</v>
      </c>
      <c r="E109" s="37"/>
      <c r="F109" s="38"/>
    </row>
    <row r="110" spans="1:8" s="28" customFormat="1" ht="204" x14ac:dyDescent="0.2">
      <c r="A110" s="27" t="s">
        <v>187</v>
      </c>
      <c r="B110" s="35">
        <v>1</v>
      </c>
      <c r="C110" s="35" t="s">
        <v>14</v>
      </c>
      <c r="D110" s="36" t="s">
        <v>188</v>
      </c>
      <c r="E110" s="39"/>
      <c r="F110" s="38">
        <f t="shared" ref="F110:F117" si="9">IF(AND(ISEVEN(ROUND(E110,5)* B110*10^2),ROUND(MOD(ROUND(E110,5)* B110*10^2,1),2)&lt;=0.5),ROUNDDOWN(ROUND(E110,5)* B110,2),ROUND(ROUND(E110,5)* B110,2))</f>
        <v>0</v>
      </c>
      <c r="G110" s="28">
        <f t="shared" ref="G110:G117" si="10">IF(AND(ISEVEN(H110*10^2),ROUND(MOD(H110*10^2,1),2)&lt;=0.5),ROUNDDOWN(H110,2),ROUND(H110,2))</f>
        <v>0</v>
      </c>
      <c r="H110" s="28">
        <f t="shared" ref="H110:H117" si="11">0 * F110</f>
        <v>0</v>
      </c>
    </row>
    <row r="111" spans="1:8" s="28" customFormat="1" ht="114.75" x14ac:dyDescent="0.2">
      <c r="A111" s="27" t="s">
        <v>189</v>
      </c>
      <c r="B111" s="35">
        <v>114</v>
      </c>
      <c r="C111" s="35" t="s">
        <v>14</v>
      </c>
      <c r="D111" s="36" t="s">
        <v>190</v>
      </c>
      <c r="E111" s="39"/>
      <c r="F111" s="38">
        <f t="shared" si="9"/>
        <v>0</v>
      </c>
      <c r="G111" s="28">
        <f t="shared" si="10"/>
        <v>0</v>
      </c>
      <c r="H111" s="28">
        <f t="shared" si="11"/>
        <v>0</v>
      </c>
    </row>
    <row r="112" spans="1:8" s="28" customFormat="1" ht="178.5" x14ac:dyDescent="0.2">
      <c r="A112" s="27" t="s">
        <v>191</v>
      </c>
      <c r="B112" s="35">
        <v>6</v>
      </c>
      <c r="C112" s="35" t="s">
        <v>14</v>
      </c>
      <c r="D112" s="36" t="s">
        <v>192</v>
      </c>
      <c r="E112" s="39"/>
      <c r="F112" s="38">
        <f t="shared" si="9"/>
        <v>0</v>
      </c>
      <c r="G112" s="28">
        <f t="shared" si="10"/>
        <v>0</v>
      </c>
      <c r="H112" s="28">
        <f t="shared" si="11"/>
        <v>0</v>
      </c>
    </row>
    <row r="113" spans="1:8" s="28" customFormat="1" ht="89.25" x14ac:dyDescent="0.2">
      <c r="A113" s="27" t="s">
        <v>193</v>
      </c>
      <c r="B113" s="35">
        <v>13</v>
      </c>
      <c r="C113" s="35" t="s">
        <v>14</v>
      </c>
      <c r="D113" s="36" t="s">
        <v>194</v>
      </c>
      <c r="E113" s="39"/>
      <c r="F113" s="38">
        <f t="shared" si="9"/>
        <v>0</v>
      </c>
      <c r="G113" s="28">
        <f t="shared" si="10"/>
        <v>0</v>
      </c>
      <c r="H113" s="28">
        <f t="shared" si="11"/>
        <v>0</v>
      </c>
    </row>
    <row r="114" spans="1:8" s="28" customFormat="1" ht="102" x14ac:dyDescent="0.2">
      <c r="A114" s="27" t="s">
        <v>195</v>
      </c>
      <c r="B114" s="35">
        <v>12</v>
      </c>
      <c r="C114" s="35" t="s">
        <v>14</v>
      </c>
      <c r="D114" s="36" t="s">
        <v>196</v>
      </c>
      <c r="E114" s="39"/>
      <c r="F114" s="38">
        <f t="shared" si="9"/>
        <v>0</v>
      </c>
      <c r="G114" s="28">
        <f t="shared" si="10"/>
        <v>0</v>
      </c>
      <c r="H114" s="28">
        <f t="shared" si="11"/>
        <v>0</v>
      </c>
    </row>
    <row r="115" spans="1:8" s="28" customFormat="1" ht="153" x14ac:dyDescent="0.2">
      <c r="A115" s="27" t="s">
        <v>197</v>
      </c>
      <c r="B115" s="35">
        <v>1</v>
      </c>
      <c r="C115" s="35" t="s">
        <v>14</v>
      </c>
      <c r="D115" s="36" t="s">
        <v>198</v>
      </c>
      <c r="E115" s="39"/>
      <c r="F115" s="38">
        <f t="shared" si="9"/>
        <v>0</v>
      </c>
      <c r="G115" s="28">
        <f t="shared" si="10"/>
        <v>0</v>
      </c>
      <c r="H115" s="28">
        <f t="shared" si="11"/>
        <v>0</v>
      </c>
    </row>
    <row r="116" spans="1:8" s="28" customFormat="1" ht="140.25" x14ac:dyDescent="0.2">
      <c r="A116" s="27" t="s">
        <v>199</v>
      </c>
      <c r="B116" s="35">
        <v>9</v>
      </c>
      <c r="C116" s="35" t="s">
        <v>14</v>
      </c>
      <c r="D116" s="36" t="s">
        <v>200</v>
      </c>
      <c r="E116" s="39"/>
      <c r="F116" s="38">
        <f t="shared" si="9"/>
        <v>0</v>
      </c>
      <c r="G116" s="28">
        <f t="shared" si="10"/>
        <v>0</v>
      </c>
      <c r="H116" s="28">
        <f t="shared" si="11"/>
        <v>0</v>
      </c>
    </row>
    <row r="117" spans="1:8" s="28" customFormat="1" ht="140.25" x14ac:dyDescent="0.2">
      <c r="A117" s="27" t="s">
        <v>201</v>
      </c>
      <c r="B117" s="35">
        <v>1</v>
      </c>
      <c r="C117" s="35" t="s">
        <v>14</v>
      </c>
      <c r="D117" s="36" t="s">
        <v>202</v>
      </c>
      <c r="E117" s="39"/>
      <c r="F117" s="38">
        <f t="shared" si="9"/>
        <v>0</v>
      </c>
      <c r="G117" s="28">
        <f t="shared" si="10"/>
        <v>0</v>
      </c>
      <c r="H117" s="28">
        <f t="shared" si="11"/>
        <v>0</v>
      </c>
    </row>
    <row r="118" spans="1:8" s="28" customFormat="1" x14ac:dyDescent="0.2">
      <c r="A118" s="27"/>
      <c r="B118" s="35"/>
      <c r="C118" s="35"/>
      <c r="D118" s="36" t="s">
        <v>203</v>
      </c>
      <c r="E118" s="37"/>
      <c r="F118" s="38"/>
    </row>
    <row r="119" spans="1:8" s="28" customFormat="1" ht="102" x14ac:dyDescent="0.2">
      <c r="A119" s="27" t="s">
        <v>204</v>
      </c>
      <c r="B119" s="35">
        <v>121</v>
      </c>
      <c r="C119" s="35" t="s">
        <v>14</v>
      </c>
      <c r="D119" s="36" t="s">
        <v>205</v>
      </c>
      <c r="E119" s="39"/>
      <c r="F119" s="38">
        <f>IF(AND(ISEVEN(ROUND(E119,5)* B119*10^2),ROUND(MOD(ROUND(E119,5)* B119*10^2,1),2)&lt;=0.5),ROUNDDOWN(ROUND(E119,5)* B119,2),ROUND(ROUND(E119,5)* B119,2))</f>
        <v>0</v>
      </c>
      <c r="G119" s="28">
        <f>IF(AND(ISEVEN(H119*10^2),ROUND(MOD(H119*10^2,1),2)&lt;=0.5),ROUNDDOWN(H119,2),ROUND(H119,2))</f>
        <v>0</v>
      </c>
      <c r="H119" s="28">
        <f>0 * F119</f>
        <v>0</v>
      </c>
    </row>
    <row r="120" spans="1:8" s="28" customFormat="1" ht="127.5" x14ac:dyDescent="0.2">
      <c r="A120" s="27" t="s">
        <v>206</v>
      </c>
      <c r="B120" s="35">
        <v>4</v>
      </c>
      <c r="C120" s="35" t="s">
        <v>14</v>
      </c>
      <c r="D120" s="36" t="s">
        <v>207</v>
      </c>
      <c r="E120" s="39"/>
      <c r="F120" s="38">
        <f>IF(AND(ISEVEN(ROUND(E120,5)* B120*10^2),ROUND(MOD(ROUND(E120,5)* B120*10^2,1),2)&lt;=0.5),ROUNDDOWN(ROUND(E120,5)* B120,2),ROUND(ROUND(E120,5)* B120,2))</f>
        <v>0</v>
      </c>
      <c r="G120" s="28">
        <f>IF(AND(ISEVEN(H120*10^2),ROUND(MOD(H120*10^2,1),2)&lt;=0.5),ROUNDDOWN(H120,2),ROUND(H120,2))</f>
        <v>0</v>
      </c>
      <c r="H120" s="28">
        <f>0 * F120</f>
        <v>0</v>
      </c>
    </row>
    <row r="121" spans="1:8" s="28" customFormat="1" ht="127.5" x14ac:dyDescent="0.2">
      <c r="A121" s="27" t="s">
        <v>208</v>
      </c>
      <c r="B121" s="35">
        <v>1</v>
      </c>
      <c r="C121" s="35" t="s">
        <v>14</v>
      </c>
      <c r="D121" s="36" t="s">
        <v>209</v>
      </c>
      <c r="E121" s="39"/>
      <c r="F121" s="38">
        <f>IF(AND(ISEVEN(ROUND(E121,5)* B121*10^2),ROUND(MOD(ROUND(E121,5)* B121*10^2,1),2)&lt;=0.5),ROUNDDOWN(ROUND(E121,5)* B121,2),ROUND(ROUND(E121,5)* B121,2))</f>
        <v>0</v>
      </c>
      <c r="G121" s="28">
        <f>IF(AND(ISEVEN(H121*10^2),ROUND(MOD(H121*10^2,1),2)&lt;=0.5),ROUNDDOWN(H121,2),ROUND(H121,2))</f>
        <v>0</v>
      </c>
      <c r="H121" s="28">
        <f>0 * F121</f>
        <v>0</v>
      </c>
    </row>
    <row r="122" spans="1:8" s="41" customFormat="1" ht="27.95" customHeight="1" x14ac:dyDescent="0.2">
      <c r="A122" s="40"/>
      <c r="B122" s="42"/>
      <c r="C122" s="43"/>
      <c r="D122" s="44"/>
      <c r="E122" s="45" t="s">
        <v>210</v>
      </c>
      <c r="F122" s="46">
        <f>SUM(F108:F121)</f>
        <v>0</v>
      </c>
    </row>
    <row r="123" spans="1:8" s="41" customFormat="1" ht="27.95" customHeight="1" x14ac:dyDescent="0.2">
      <c r="A123" s="40"/>
      <c r="B123" s="42"/>
      <c r="C123" s="43"/>
      <c r="D123" s="44"/>
      <c r="E123" s="45" t="s">
        <v>182</v>
      </c>
      <c r="F123" s="46">
        <f>ROUND(F122* 0.21, 2)</f>
        <v>0</v>
      </c>
    </row>
    <row r="124" spans="1:8" s="41" customFormat="1" ht="27.95" customHeight="1" x14ac:dyDescent="0.2">
      <c r="A124" s="40"/>
      <c r="B124" s="42"/>
      <c r="C124" s="43"/>
      <c r="D124" s="44"/>
      <c r="E124" s="45" t="s">
        <v>211</v>
      </c>
      <c r="F124" s="46">
        <f>SUM(F122:F123)</f>
        <v>0</v>
      </c>
    </row>
    <row r="128" spans="1:8" ht="51" customHeight="1" x14ac:dyDescent="0.2">
      <c r="B128" s="55" t="s">
        <v>213</v>
      </c>
      <c r="C128" s="55"/>
      <c r="D128" s="55"/>
      <c r="E128" s="55"/>
      <c r="F128" s="55"/>
    </row>
    <row r="130" spans="6:6" x14ac:dyDescent="0.2">
      <c r="F130" s="47" t="s">
        <v>214</v>
      </c>
    </row>
    <row r="131" spans="6:6" x14ac:dyDescent="0.2">
      <c r="F131" s="48" t="s">
        <v>215</v>
      </c>
    </row>
  </sheetData>
  <sheetProtection password="D86F" sheet="1" objects="1" scenarios="1" formatRows="0" selectLockedCells="1"/>
  <mergeCells count="5">
    <mergeCell ref="B9:F9"/>
    <mergeCell ref="B5:F5"/>
    <mergeCell ref="B8:C8"/>
    <mergeCell ref="B7:F7"/>
    <mergeCell ref="B128:F128"/>
  </mergeCells>
  <phoneticPr fontId="0" type="noConversion"/>
  <conditionalFormatting sqref="F10:F127 F2:F4 F129:F65532">
    <cfRule type="cellIs" dxfId="0" priority="1" stopIfTrue="1" operator="equal">
      <formula>0</formula>
    </cfRule>
  </conditionalFormatting>
  <pageMargins left="0.59055118110236227" right="0.59055118110236227" top="0.39370078740157483" bottom="0.78740157480314965" header="0" footer="0"/>
  <pageSetup paperSize="9" scale="98" fitToHeight="0" orientation="portrait" r:id="rId1"/>
  <headerFooter alignWithMargins="0">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TRAGSA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amaya1</dc:creator>
  <cp:lastModifiedBy>u_xen_vdi</cp:lastModifiedBy>
  <cp:lastPrinted>2019-03-13T10:36:06Z</cp:lastPrinted>
  <dcterms:created xsi:type="dcterms:W3CDTF">2007-01-22T10:55:29Z</dcterms:created>
  <dcterms:modified xsi:type="dcterms:W3CDTF">2019-12-20T10:16:38Z</dcterms:modified>
</cp:coreProperties>
</file>