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K:\"/>
    </mc:Choice>
  </mc:AlternateContent>
  <bookViews>
    <workbookView xWindow="240" yWindow="90" windowWidth="18780" windowHeight="13020"/>
  </bookViews>
  <sheets>
    <sheet name="Hoja1" sheetId="1" r:id="rId1"/>
  </sheets>
  <definedNames>
    <definedName name="_xlnm.Print_Titles" localSheetId="0">Hoja1!$1:$1</definedName>
  </definedNames>
  <calcPr calcId="162913"/>
</workbook>
</file>

<file path=xl/calcChain.xml><?xml version="1.0" encoding="utf-8"?>
<calcChain xmlns="http://schemas.openxmlformats.org/spreadsheetml/2006/main">
  <c r="B8" i="1" l="1"/>
  <c r="F56" i="1"/>
  <c r="F55" i="1"/>
  <c r="F54" i="1"/>
  <c r="G53" i="1"/>
  <c r="H53" i="1"/>
  <c r="F53" i="1"/>
  <c r="G52" i="1"/>
  <c r="H52" i="1"/>
  <c r="F52" i="1"/>
  <c r="G51" i="1"/>
  <c r="H51" i="1"/>
  <c r="F51" i="1"/>
  <c r="F44" i="1"/>
  <c r="F43" i="1"/>
  <c r="F42" i="1"/>
  <c r="G41" i="1"/>
  <c r="H41" i="1"/>
  <c r="F41" i="1"/>
  <c r="G40" i="1"/>
  <c r="H40" i="1"/>
  <c r="F40" i="1"/>
  <c r="G39" i="1"/>
  <c r="H39" i="1"/>
  <c r="F39" i="1"/>
  <c r="G38" i="1"/>
  <c r="H38" i="1"/>
  <c r="F38" i="1"/>
  <c r="G37" i="1"/>
  <c r="H37" i="1"/>
  <c r="F37" i="1"/>
  <c r="G35" i="1"/>
  <c r="F35" i="1"/>
  <c r="G34" i="1"/>
  <c r="F34" i="1"/>
  <c r="G33" i="1"/>
  <c r="H33" i="1"/>
  <c r="F33" i="1"/>
  <c r="G32" i="1"/>
  <c r="F32" i="1"/>
  <c r="G31" i="1"/>
  <c r="F31" i="1"/>
  <c r="G30" i="1"/>
  <c r="F30" i="1"/>
  <c r="G29" i="1"/>
  <c r="F29" i="1"/>
  <c r="G28" i="1"/>
  <c r="F28" i="1"/>
  <c r="G27" i="1"/>
  <c r="F27" i="1"/>
  <c r="G26" i="1"/>
  <c r="F26" i="1"/>
  <c r="G25" i="1"/>
  <c r="H25" i="1"/>
  <c r="F25" i="1"/>
  <c r="G23" i="1"/>
  <c r="H23" i="1"/>
  <c r="F23" i="1"/>
  <c r="G22" i="1"/>
  <c r="H22" i="1"/>
  <c r="F22" i="1"/>
  <c r="G21" i="1"/>
  <c r="H21" i="1"/>
  <c r="F21" i="1"/>
  <c r="G20" i="1"/>
  <c r="H20" i="1"/>
  <c r="F20" i="1"/>
  <c r="G19" i="1"/>
  <c r="H19" i="1"/>
  <c r="F19" i="1"/>
  <c r="G18" i="1"/>
  <c r="H18" i="1"/>
  <c r="F18" i="1"/>
</calcChain>
</file>

<file path=xl/sharedStrings.xml><?xml version="1.0" encoding="utf-8"?>
<sst xmlns="http://schemas.openxmlformats.org/spreadsheetml/2006/main" count="110" uniqueCount="80">
  <si>
    <t>ANEJO I</t>
  </si>
  <si>
    <t xml:space="preserve">CRITERIOS EVALUABLES DE FORMA AUTOMÁTICA MEDIANTE FÓRMULAS </t>
  </si>
  <si>
    <t>De acuerdo con el siguiente cuadro de unidades y precios:</t>
  </si>
  <si>
    <t>CUADRO DE UNIDADES Y PRECIOS</t>
  </si>
  <si>
    <t>TSA0069481</t>
  </si>
  <si>
    <r>
      <t>El que suscribe D._                              _ domiciliado en _                        _, calle _                        _ y D.N.I. nº_           _ en su propio nombre, o en representación de _                                  _, con N.I.F._          _ con domicilio en _                                    _, calle _                             _  enterado de las condiciones y requisitos que se exigen para la adjudicación del contrato de '</t>
    </r>
    <r>
      <rPr>
        <b/>
        <sz val="10"/>
        <rFont val="Arial"/>
        <family val="2"/>
      </rPr>
      <t>SUMINISTRO EQUIPOS DE CLIMATIZACIÓN Y VENTILACIÓN PARA LA OBRA PUESTA EN USO DEL PALACIO DE CONGRESOS DE CÓRDOBA FASE II' Ref.: TSA0069481</t>
    </r>
    <r>
      <rPr>
        <sz val="10"/>
        <rFont val="Arial"/>
        <family val="2"/>
      </rPr>
      <t>, se compromete en nombre propio o de la empresa a que representa, a prestar el objeto del presente pliego por un importe total de:</t>
    </r>
  </si>
  <si>
    <t>Lote 1: EQUIPOS CLIMATIZACIÓN</t>
  </si>
  <si>
    <t>Nº Uds.</t>
  </si>
  <si>
    <t>Ud.</t>
  </si>
  <si>
    <t>Descripción</t>
  </si>
  <si>
    <t>Precio unit. (IVA no incluido)</t>
  </si>
  <si>
    <t>Importe (IVA no incluido)</t>
  </si>
  <si>
    <t>INSTALACION CLIMA VENTI</t>
  </si>
  <si>
    <t>CLIMATIZACIÓN</t>
  </si>
  <si>
    <t>Sistemas de conducción de aire VERS 2020</t>
  </si>
  <si>
    <t>ZICR030f</t>
  </si>
  <si>
    <t>Ud</t>
  </si>
  <si>
    <t xml:space="preserve">Suministro de Difusor lineal en aluminio de 2 vías, con 2 aletas direccionales, móviles, por vía, del tipo "TRADAIR" STAR.TR/ 3ud x 1000x 2V-PL/H-RD-PR o equivalentes características técnicas Plenum en acero galvanizado termoaislado con cuello horizontal para conexión a conducto circular. En tramos de longitud total 3 m, con puentes de remate en ambos extremos. RAL a concretar por TRAGSA_x000D_
Incluye: Replanteo. _x000D_
En cualquier caso, TRAGSA solicitará, previo al suministro del material, informe del fabricante acerca de la compatibilidad del producto con las prestaciones solicitadas en el proyecto._x000D_
</t>
  </si>
  <si>
    <t>ZICR030c</t>
  </si>
  <si>
    <t xml:space="preserve">Suministro de Difusor lineal en aluminio de 3 vías, con 2 aletas direccionales, móviles, por vía, del tipo "TRADAIR" STAR.TR/3000x3V-PL/H-RD-PR o equivalente características técnicas Plenum en acero galvanizado con cuello horizontal para conexión a conducto circular. En tramos de longitud total 3 m, con puentes de remate en ambos extremos. RAL a concretar por TRAGSA._x000D_
Incluye: Replanteo._x000D_
En cualquier caso, TRAGSA solicitará, previo al suministro del material, informe del fabricante acerca de la compatibilidad del producto con las prestaciones solicitadas en el proyecto._x000D_
</t>
  </si>
  <si>
    <t>ZMPROP2610</t>
  </si>
  <si>
    <t xml:space="preserve">Suministro de Difusor lineal en aluminio de 3 vías, con 2 aletas direccionales, móviles, por vía, del tipo "TRADAIR" STAR.TR/5000x3V-PL/H-RD-PR o equivalente características técnicas Plenum en acero galvanizado con cuello horizontal para conexión a conducto circular. En tramos de longitud total 5 m, con puentes de remate en ambos extremos. RAL a concretar por TRAGSA._x000D_
Incluye: Replanteo._x000D_
En cualquier caso, TRAGSA solicitará, previo al suministro del material, informe del fabricante acerca de la compatibilidad del producto con las prestaciones solicitadas en el proyecto._x000D_
</t>
  </si>
  <si>
    <t>ZMPROP2600</t>
  </si>
  <si>
    <t xml:space="preserve">Suministro de Difusor lineal en aluminio de 4 vías, con 2 aletas direccionales, móviles, por vía, del tipo "TRADAIR" STAR.TR/3000x 4V-PL/H-RD-PR o equivalente características técnicas Plenum en acero galvanizado con cuello horizontal para conexión a conducto circular. En tramos de longitud total 3 m, con puentes de remate en ambos extremos. RAL a concretar por TRAGSA_x000D_
Incluye: Replanteo._x000D_
En cualquier caso, TRAGSA solicitará, previo al suministro del material, informe del fabricante acerca de la compatibilidad del producto con las prestaciones solicitadas en el proyecto._x000D_
</t>
  </si>
  <si>
    <t>ZICR040</t>
  </si>
  <si>
    <t xml:space="preserve">Suministro de difusor rotacional de deflectores fijos, apto para 765m3/h con nivel de ruido inferior a 32 dB(A) con placa frontal circular, con plenum de conexión horizontal de chapa de acero galvanizado, pintado en color RAL 9010, para instalar en alturas de hasta 4 m. Incluso accesorios de montaje y elementos de fijación. _x000D_
Incluye: Replanteo. _x000D_
En cualquier caso, TRAGSA solicitará, previo al suministro del material, informe del fabricante acerca de la compatibilidad del producto con las prestaciones solicitadas en el proyecto._x000D_
</t>
  </si>
  <si>
    <t>ZICR040b</t>
  </si>
  <si>
    <t>Suministro de difusor rotacional de deflectores fijos, apto para 337 m3/h con nivel de ruido inferior a 32 dB(A) con placa frontal circular, con plenum de conexión horizontal de chapa de acero galvanizado, pintado en color RAL 9010, para instalar en alturas de hasta 4 m. Incluso accesorios de montaje y elementos de fijación. _x000D_
Incluye: Replanteo. _x000D_
En cualquier caso, TRAGSA solicitará, previo al suministro del material, informe del fabricante acerca de la compatibilidad del producto con las prestaciones solicitadas en el proyecto.</t>
  </si>
  <si>
    <t>Unidades no autónomas para climatización</t>
  </si>
  <si>
    <t>ZICF010</t>
  </si>
  <si>
    <t>Suministro de fancoil horizontal, modelo 42NH735 FE de "CARRIER" o equivalente características técnicas, sistema de dos tubos, potencia frigorífica total nominal de 11,30 kW (temperatura húmeda de entrada del aire: 27°C; temperatura de entrada del agua: 7°C, salto térmico: 5°C), potencia calorífica nominal de 16,26 kW (temperatura de entrada del aire: 20°C; temperatura de entrada del agua: 50°C), de 3 velocidades, caudal de agua nominal de 2,00 m³/h, caudal de aire nominal de 2165 m³/h, presión de aire nominal de 63 Pa y potencia sonora nominal de 64,0 dBA; incluso transporte hasta pie de obra sobre camión, con válvula de tres vías con bypass (4 vías). Dimensiones 284x1615x566 mm. _x000D_
Incluye: Replanteo de la unidad. _x000D_
Criterio de medición de proyecto: Número de unidades previstas, según documentación gráfica de Proyecto._x000D_
Criterio de medición de obra: Se medirá el número de unidades realmente ejecutadas según especificaciones de Proyecto.</t>
  </si>
  <si>
    <t>ZICF020</t>
  </si>
  <si>
    <t>Suministro de fancoil horizontal, modelo 42NH525 FE de "CARRIER" o equivalente características técnicas, sistema de dos tubos, potencia frigorífica total nominal de 4,44 kW (temperatura húmeda de entrada del aire: 27°C; temperatura de entrada del agua: 7°C, salto térmico: 5°C), potencia calorífica nominal de 6,69 kW (temperatura de entrada del aire: 20°C; temperatura de entrada del agua: 50°C), de 3 velocidades, caudal de agua nominal de 0,79 m³/h, caudal de aire nominal de 1001 m³/h, presión de aire nominal de 68 Pa y potencia sonora nominal de 58,0 dBA; incluso transporte hasta pie de obra sobre camión, con válvula de tres vías con bypass (4 vías). Dimensiones 234x1315x520 mm. O equivalente características técnicas._x000D_
Incluye: Replanteo de la unidad. _x000D_
Criterio de medición de proyecto: Número de unidades previstas, según documentación gráfica de Proyecto._x000D_
Criterio de medición de obra: Se medirá el número de unidades realmente ejecutadas según especificaciones de Proyecto.</t>
  </si>
  <si>
    <t>ZICF110</t>
  </si>
  <si>
    <t>Suministro e instalación de fancoil horizontal, modelo FWD12AT de "DAIKIN" o equivalente características técnicas, con presión estática para conductos, sistema de dos tubos, potencia frigorífica total nominal de 11,9 kW (temperatura húmeda de entrada del aire: 19°C; temperatura de entrada del agua: 7°C, salto térmico: 5°C), potencia calorífica nominal de 14,45  kW (temperatura de entrada del aire: 20°C; temperatura de entrada del agua: 50°C), de 3 velocidades, caudal de agua nominal de 2,06 m³/h, caudal de aire nominal de 2200 m³/h, presión de aire nominal de 97 Pa y potencia sonora nominal de 67,0 dBA; incluso transporte hasta pie de obra sobre camión, con válvula de tres vías con bypass (4 vías). Dimensiones 1174x718x352 mm._x000D_
Incluye: Replanteo de la unidad. Criterio de medición de proyecto: Número de unidades previstas, según documentación gráfica de Proyecto._x000D_
Criterio de medición de obra: Se medirá el número de unidades realmente ejecutadas según especificaciones de Proyecto.</t>
  </si>
  <si>
    <t>ZICF070</t>
  </si>
  <si>
    <t>Suministro de fancoil horizontal, modelo MTL ECM 53 de "SABIANA" o equivalente características técnicas, con grupo de ventilación silenciado y motor electrónico sin escobillas. Control de velocidad mediante INVERTER BOARD BLAC con alimentación 230V 50Hz con presión estática para conductos, sistema de dos tubos, potencia frigorífica total nominal de 15,83 kW (temperatura húmeda de entrada del aire: 19°C; temperatura de entrada del agua: 7°C, salto térmico: 5°C), potencia calorífica nominal de 21,62 kW (temperatura de entrada del aire: 20°C; temperatura de entrada del agua: 45°C), de 3 velocidades, caudal de aire nominal de 4400 m³/h, presión de aire nominal de 120 Pa y potencia sonora nominal de 66,0 dBA; incluso transporte hasta pie de obra sobre camión, con válvula de tres vías con bypass (4 vías). Dimensiones 1467x853x435 mm._x000D_
Incluye: Replanteo de la unidad._x000D_
Criterio de medición de proyecto: Número de unidades previstas, según documentación gráfica de Proyecto._x000D_
Criterio de medición de obra: Se medirá el número de unidades realmente ejecutadas según especificaciones de Proyecto.</t>
  </si>
  <si>
    <t>ZICF030</t>
  </si>
  <si>
    <t>Suministro de fancoil de suelo, con envolvente y peana, modelo 42NC239F de "CARRIER" o equivalente características técnicas, sistema de dos tubos, motor EC con velocidad variable, potencia frigorífica total nominal de 2,95 kW (temperatura húmeda de entrada del aire: 19°C; temperatura de entrada del agua: 7°C, salto térmico: 5°C), potencia calorífica nominal de 4,61 kW (temperatura de entrada del aire: 20°C; temperatura de entrada del agua: 50°C), caudal de agua nominal de 0,52 m³/h, caudal de aire nominal de 662 m³/h, potencia sonora nominal de 52,0 dBA; incluso transporte hasta pie de obra sobre camión, con válvula de tres vías con bypass (4 vías). Dimensiones 607x1000x252 mm._x000D_
Incluye: Replanteo de la unidad. _x000D_
Criterio de medición de proyecto: Número de unidades previstas, según documentación gráfica de Proyecto._x000D_
Criterio de medición de obra: Se medirá el número de unidades realmente ejecutadas según especificaciones de Proyecto.</t>
  </si>
  <si>
    <t>ZICF040</t>
  </si>
  <si>
    <t xml:space="preserve">Suministro de fancoil de suelo, con envolvente y peana, modelo 42NC319F de "CARRIER" o equivalente características técnicas, sistema de dos tubos, motor EC con velocidad variable, potencia frigorífica total nominal de 3,76 kW (temperatura húmeda de entrada del aire: 19°C; temperatura de entrada del agua: 7°C, salto térmico: 5°C), potencia calorífica nominal de 5,17 kW (temperatura de entrada del aire: 20°C; temperatura de entrada del agua: 50°C), caudal de agua nominal de 0,66 m³/h, caudal de aire nominal de 983 m³/h, potencia sonora nominal de 55,0 dBA; incluso transporte hasta pie de obra sobre camión, con válvula de tres vías con bypass (4 vías). Dimensiones 607x1200x252 mm._x000D_
Incluye: Replanteo de la unidad. _x000D_
Criterio de medición de proyecto: Número de unidades previstas, según documentación gráfica de Proyecto._x000D_
Criterio de medición de obra: Se medirá el número de unidades realmente ejecutadas según especificaciones de Proyecto._x000D_
</t>
  </si>
  <si>
    <t>ZICF050</t>
  </si>
  <si>
    <t xml:space="preserve">Suministro de fancoil de suelo, con envolvente y peana, modelo 42NC439F de "CARRIER" o equivalente características técnicas, sistema de dos tubos, motor EC con velocidad variable, potencia frigorífica total nominal de 6,75 kW (temperatura húmeda de entrada del aire: 19°C; temperatura de entrada del agua: 7°C, salto térmico: 5°C), potencia calorífica nominal de 8,16 kW (temperatura de entrada del aire: 20°C; temperatura de entrada del agua: 50°C), caudal de agua nominal de 1,18 m³/h, caudal de aire nominal de 1213 m³/h, potencia sonora nominal de 56,0 dBA; incluso transporte hasta pie de obra sobre camión, con válvula de tres vías con bypass (4 vías). Dimensiones 607x1400x252 mm._x000D_
Incluye: Replanteo de la unidad. _x000D_
Criterio de medición de proyecto: Número de unidades previstas, según documentación gráfica de Proyecto._x000D_
Criterio de medición de obra: Se medirá el número de unidades realmente ejecutadas según especificaciones de Proyecto._x000D_
</t>
  </si>
  <si>
    <t>ZICF060</t>
  </si>
  <si>
    <t xml:space="preserve">Suministro de fancoil de suelo, sin envolvente, modelo FWS08ATV de "DAIKIN" o equivalente características técnicas, sistema de dos tubos, motor EC con velocidad variable, potencia frigorífica total nominal de 5,87 kW (temperatura húmeda de entrada del aire: 19°C; temperatura de entrada del agua: 7°C, salto térmico: 5°C), potencia calorífica nominal de 8,37 kW (temperatura de entrada del aire: 20°C; temperatura de entrada del agua: 50°C), caudal de agua nominal de 1,46 m³/h, caudal de aire nominal de 1200 m³/h, potencia sonora nominal de 62,0 dBA; incluso transporte hasta pie de obra sobre camión, con válvula de tres vías con bypass (4 vías). Dimensiones 1214X249X535 mm._x000D_
Incluye: Replanteo de la unidad. Colocación y fijación de la unidad. Conexionado con las redes de conducción de agua, eléctrica, de recogida de condensados, y de conductos. Puesta en marcha._x000D_
Criterio de medición de proyecto: Número de unidades previstas, según documentación gráfica de Proyecto._x000D_
Criterio de medición de obra: Se medirá el número de unidades realmente ejecutadas según especificaciones de Proyecto._x000D_
</t>
  </si>
  <si>
    <t>ZICF080</t>
  </si>
  <si>
    <t>Suministro de climatizador vertical para conductos, modelo  CLW412 de "HITECSA" o equivalente características técnicas, sistema de dos tubos, motor EC con velocidad variable, potencia frigorífica total nominal de 14,0 kW (temperatura húmeda de entrada del aire: 19°C; temperatura de entrada del agua: 7°C, salto térmico: 5°C), potencia calorífica nominal de 20,7 kW (temperatura de entrada del aire: 20°C; temperatura de entrada del agua: 50°C), caudal de agua nominal de 2,68 m³/h, caudal de aire nominal de 2.380,0 m³/h, presión disponible de hasta 100 Pa; incluso transporte hasta pie de obra sobre camión, con válvula de tres vías con bypass (4 vías). Dimensiones 697 x 500 x 1000 mm._x000D_
Incluye: Replanteo de la unidad. _x000D_
Criterio de medición de proyecto: Número de unidades previstas, según documentación gráfica de Proyecto._x000D_
Criterio de medición de obra: Se medirá el número de unidades realmente ejecutadas según especificaciones de Proyecto.</t>
  </si>
  <si>
    <t>ZICF100</t>
  </si>
  <si>
    <t xml:space="preserve">Suministro de fancoil horizontal, modelo FCY25AC de "CARRIER" o equivalente características técnicas, sistema de dos tubos, con presión estática para conductos, potencia frigorífica total nominal de 28,0 kW (temperatura húmeda de entrada del aire: 19°C; temperatura de entrada del agua: 7°C, salto térmico: 5°C), potencia calorífica nominal de 32,0 kW (temperatura de entrada del aire: 20°C; temperatura de entrada del agua: 50°C), de 3 velocidades, caudal de agua nominal de 6,4 m³/h, caudal de aire nominal de 5364 m³/h, presión de aire nominal de 150 Pa; incluso transporte hasta pie de obra sobre camión, con válvula de tres vías con bypass (4 vías). Dimensiones 1350x690x920 mm_x000D_
Incluye: Replanteo de la unidad. _x000D_
Criterio de medición de proyecto: Número de unidades previstas, según documentación gráfica de Proyecto._x000D_
Criterio de medición de obra: Se medirá el número de unidades realmente ejecutadas según especificaciones de Proyecto._x000D_
</t>
  </si>
  <si>
    <t>ZICF080B</t>
  </si>
  <si>
    <t>Suministro de climatizador vertical para conductos, modelo  CLW830 de "HITECSA" , sistema de dos tubos, motor EC con velocidad variable, potencia frigorífica total nominal de 29,5 kW (temperatura húmeda de entrada del aire: 19°C; temperatura de entrada del agua: 7°C, salto térmico: 5°C), potencia calorífica nominal de 40,1 kW (temperatura de entrada del aire: 20°C; temperatura de entrada del agua: 50°C), caudal de aire nominal de 5200 m³/h, presión disponible de hasta 100 Pa; incluso transporte hasta pie de obra sobre camión, con válvula de tres vías con bypass (4 vías). Dimensiones 1152 x 600 x 1200 mm._x000D_
Incluye: Replanteo de la unidad. _x000D_
Criterio de medición de proyecto: Número de unidades previstas, según documentación gráfica de Proyecto.</t>
  </si>
  <si>
    <t>SALA DE PRODUCCION</t>
  </si>
  <si>
    <t>ZICV010B</t>
  </si>
  <si>
    <t xml:space="preserve">Suministro de unidad enfriadora de agua bomba de calor marca HITECSA, modelo EQUH-PF-265 o equivalente características técnicas de condensación por aire con descarga conducida, versión monobloque de alto rendimiento con condensación por aire y ventiladores centrífugos Plug-Fan con motores EC. Serie con compresores hermécos Scroll y refrigerante R410A. Versión T de alta temperatura/alta eficiencia, con las siguientes prestaciones:_x000D_
Capacidad (F/C) [kW]: 61,9 / 67,9_x000D_
Potencia absorbida (gross) [kW] 26,9 / 26,2_x000D_
EER: 2,3_x000D_
COP: (gross) 2,59_x000D_
Capacidad (UNI EN 14511/2018) [kW] 62,5/67,4_x000D_
EER (UNI EN 14511/2018) 2,54_x000D_
COP (UNI EN 14511/2018) 2,81_x000D_
En condiciones Eurovent:_x000D_
ESEER (UNI EN 14511/2018) 4,27_x000D_
EER 100% (UNI EN 14511/2018) 2,52_x000D_
EER 75% (UNI EN 14511/2018) 3,86_x000D_
EER 50% (UNI EN 14511/2018) 4,51_x000D_
EER 25% (UNI EN 14511/2018) 4,65_x000D_
Adap. ve Función Plus:_x000D_
ESEER+ 5,06_x000D_
Las características del equipamiento:_x000D_
"  Con dos ventiladores centrífugos con potencia de 2,23 kW, caudal de aire: 26000 m³/h, y presión estática útil: 250 Pa, Refrigerante R410A 2 compresores para 1 circuitos independientes con 3 etapas de parcialización._x000D_
"  Estructura portante y paneles realizados en chapa de acero galvanizada y barnizada (RAL 9018) base de chapa de acero galvanizada._x000D_
"  La estructura se compone de dos secciones:_x000D_
"  Compresores herméticos rotativos tipo Scroll con protección térmica._x000D_
"  Intercambiador del lado agua del tipo de placas soldadas por soldadura fuerte de acero inoxidable y debidamente aislado._x000D_
"  Intercambiador del lado del aire constituido por batería con tubos de cobre y aletas de aluminio._x000D_
"  Ventiladores centrífugos tipo Brush-Fan sin escobillas, equipados con protección térmica interna, dispuestos en una sola filla con entrega horizontal del aire de condensación / evaporación_x000D_
"  Dispositivo electrónico proporcional para la regulación con presión y continua de la velocidad de rotación de los ventiladores hasta una_x000D_
"  temperatura del aire exterior de -10°C/-15 °C, en el funcionamiento como enfriadora, y hasta una temperatura del aire exterior de 40°C en el_x000D_
"  funcionamiento como bomba de calor._x000D_
"  Conexiones hidráulicas de tipo Victaulic._x000D_
"  Presostato diferencial de protección de la unidad contra posibles interrupciones del flujo del agua.o Circuito refrigerante único hecho de tubería de cobre recocido (EN 12735-1-2) completo con: filtro secado, conexiones de carga, interruptor de presión de seguridad en el lado de alta presión con restablecimiento manual, válvula / y  seguridad, válvula de expansión termostática, válvula de inversión de ciclo (para bombas de calor), receptor de líquido (para bombas de calor) y válvulas de retención, indicador de líquido, separador de gas en el lado de succión de los compresores y aislamiento de la línea de succión._x000D_
"  Unidad con grado de protección IP24._x000D_
"  La unidad incluye una carga de fluido refrigerante R410A._x000D_
"  Descarga canalizable para la condensación (bombas de calor)._x000D_
Incluye los siguientes accesorios y complementos: SOFT STARTER (suavizado de arranque), INS-INS (Aislamiento Sonoro en compresores), Placa SER.RS485 MODBUS, Grupo Hidrónico con bomba y acumulador de inercia técnica (150 l)._x000D_
Incluido p/p de pequeño material y mano de obra para fijación en plataforma de inercia con silenciadores, conexionado a conductos de chapa galvanizada para descarga de aire mediante elementos elásticos, conexionado eléctrico y de control, conexión de descarga canalizable incluida hasta red de condesados hasta red general de recogida de PVC DIAM. min: 32 mm, así como todos los elementos necesarios para el correcto funcionamiento del sistema: bridas, válvulas de seguridad, termómetros, manómetros..._x000D_
</t>
  </si>
  <si>
    <t>ZDEPÓS</t>
  </si>
  <si>
    <t xml:space="preserve">Suministro e instalación de Depósito de inercia aislado para refrigeración/calefacción con capacidad 300 l, de Acero al carbono, con bocas de diámetro 3", con barrera anticondensación._x000D_
"  Temperatura máx. - mín. (+99 °C -10 °C)._x000D_
"  Acabado en aluminio gofrado para exterior (0.6 mm.)_x000D_
"  Garantía 5 años._x000D_
"  Aislamiento poliuretano 45 mm._x000D_
"  Presión estándar 6 bar_x000D_
Incluye replanteo, valvulería de seguridad y purgado, y valvulería de corte en salidas principales. Termómetro de vaina instalado en entrada superior e inferior. purgador y válvula de seguridad._x000D_
</t>
  </si>
  <si>
    <t>ZB1</t>
  </si>
  <si>
    <t xml:space="preserve">Suministro de electrobomba con regulación electrónica marca Wilo mod.: STRATOS GIGA 65/3 - 40/11 o equivalente, Bomba Inline de alta eficiencia con motor EC de clase de eficiencia energética IE5 conforme la IEC 60034-30-2 y adaptación electrónica de la potencia en tipo de bomba de rotor seco, provista de motor sincrónico resistente al bloqueo con tecnología ECM y regulación de potencia integrada para una regulación continua de la presión diferencial. Apta para todas las aplicaciones de calefacción, ventilación y climatización._x000D_
Datos de funcionamiento_x000D_
   Fluido: Etilenglicol 34%_x000D_
   Temperatura del fluido: 20,00 °C_x000D_
   Caudal: 44,47 m³/h_x000D_
   Altura de impulsión: 37,48 m_x000D_
   temperatura del fluido: -20 - 140 °C_x000D_
   temperatura ambiente: 0 - 40 °C_x000D_
   Presión máxima de trabajo: 16 bar _x000D_
Datos del motor_x000D_
   Clase de eficiencia energética del motor: IE5_x000D_
   Emisión de interferencias: EN 61800-3_x000D_
   Resistencia a interferencias: EN 61800-3_x000D_
   Alimentación eléctrica: 3~400V/ 50 Hz_x000D_
   Potencia nominal: 11,0 kW_x000D_
   Velocidad máxima: 4930 1/min_x000D_
   Intensidad nominal: 18.50 A_x000D_
   Clase de aislamiento: F_x000D_
   Tipo de protección del motor: IP55_x000D_
   Protección de motor: PTC integrated_x000D_
Materiales_x000D_
   Carcasa de la bomba: 5.1301, con recubrimiento KTL_x000D_
   Rodete: N-GJL-200_x000D_
   Eje: 1.44122_x000D_
   Junta del eje: AQ1EGG_x000D_
Módulo de comunicación (adicional)_x000D_
Interfaz digital en serie para conexión a sistemas GTC mediante convertidor de interfaz o módulos de acoplamiento a cargo del propietario para la transferencia de puntos de datos como:_x000D_
   Órdenes de control para la bomba_x000D_
   Mensajes de la bomba_x000D_
   Valores de proceso_x000D_
Equipo_x000D_
Interfaz RS485 con protocolo Modbus RTU o a indicar por D.F.:_x000D_
Suministro_x000D_
   Módulo IF_x000D_
   Chapa de sujeción con pestaña y material de fijación para la puesta a tierra del apantallamiento del cableado_x000D_
   Instrucciones de instalación y funcionamiento_x000D_
_x000D_
Datos técnicos_x000D_
   Interfaz: RS485 (TIA-485A), ópticamente aislado_x000D_
   Velocidad: 2400, 9600, 19200, 38400, 115200 kBit/s_x000D_
   Formato: 8 bits de datos, sin paridad/paridad par/paridad impar, 1 bit de parada (2 solo sin paridad)_x000D_
   Protocolo: Modbus RTU_x000D_
   Perfil: en gran medida compatible con DigiCon-Modbus Wilo_x000D_
   Peso: 0,14 kg_x000D_
   Marca: Wilo_x000D_
   Ref.: 2097809_x000D_
</t>
  </si>
  <si>
    <t>ZB2</t>
  </si>
  <si>
    <t xml:space="preserve">Suministro de electrobomba con regulación electrónica marca Wilo mod.: GIGA 65/1-21/2,3 o equivalente. Bomba Inline de alta eficiencia con motor EC de clase de eficiencia energética IE5 conforme la IEC 60034-30-2 y adaptación electrónica de la potencia en tipo de bomba de rotor seco. La bomba está construida como bomba centrífuga de baja presión con conexión embridada y cierre mecánico. La bomba Stratos GIGA está concebida principalmente para la impulsión de agua de calefacción (conforme a VDI 2035), agua fría y mezclas de agua y glicol sin sustancias abrasivas en sistemas de calefacción, de climatización y de refrigeración._x000D_
Datos de funcionamiento_x000D_
   Fluido: Etilenglicol 34 %_x000D_
   Temperatura del fluido: 20,00 °C_x000D_
   Caudal: 38,35 m³/h_x000D_
   Altura de impulsión: 13,52 m_x000D_
   temperatura del fluido: -20...140 °C_x000D_
   temperatura ambiente: 0...40 °C_x000D_
   Presión máxima de trabajo: 16 bar_x000D_
   : 16 bar, hasta 120 °C; 13 bar, hasta 140 °C_x000D_
   Índice de eficiencia mínima (MEI): ? 0,7_x000D_
Datos del motor_x000D_
   Clase de eficiencia energética del motor: IE5_x000D_
   Emisión de interferencias: EN 61800-3_x000D_
   Resistencia a interferencias: EN 61800-3_x000D_
   Alimentación eléctrica: 3~400V/50 Hz_x000D_
   Potencia nominal: 2,3 kW_x000D_
   Velocidad máxima: 4620 1/min_x000D_
   Intensidad nominal: 4,7 A_x000D_
   Clase de aislamiento: F_x000D_
   Tipo de protección del motor: IP55_x000D_
   Protección de motor: PTC integrated_x000D_
Materiales_x000D_
   Carcasa de la bomba: EN-GJL-250_x000D_
   Rodete: PPS-GF40_x000D_
   Eje: 1.4542_x000D_
   Junta del eje: AQ1EGG_x000D_
   Linterna: 5.1301, con recubrimiento KTL_x000D_
Módulo de comunicación ModBus (SC)_x000D_
Para la conexión de instalaciones Smart-SC/SCe-HVAC de Wilo, Booster Smart-SC/SCe de Wilo, así como SiBoost Smart de Wilo con redes Modbus RTU._x000D_
Suministro_x000D_
   Código de conmutación libre_x000D_
   Instrucciones de funcionamiento_x000D_
Datos técnicos_x000D_
   Tensión asignada: 5 V_x000D_
   Tipo de protección: IP20_x000D_
   Temperatura ambiente máx.: 40 °C_x000D_
   Temperatura ambiente mín.: 0 °C_x000D_
   Longitud: 1 mm_x000D_
   Ancho: 210 mm_x000D_
   Altura: 297 mm_x000D_
   Peso: 0,4 kg_x000D_
   Marca: Wilo_x000D_
   Ref.: 2538241_x000D_
</t>
  </si>
  <si>
    <t>ZVE</t>
  </si>
  <si>
    <t>Suministro de vaso de expansión cerrado para calefacción, con una capacidad de 140 l, de dimensiones 935 mm de altura, 485 mm de diámetro, con rosca de 1 " de diámetro y 6 bar de presión, incluso manómetro, valvulería y elementos de montaje.</t>
  </si>
  <si>
    <t xml:space="preserve">Total importe base ofertado Lote 1 (IVA no incluido): </t>
  </si>
  <si>
    <t>Impuesto sobre el Valor Añadido:</t>
  </si>
  <si>
    <t>Importe total ofertado Lote 1 (IVA incluido):</t>
  </si>
  <si>
    <t>Lote 2: EQUIPOS DE VENTILACIÓN</t>
  </si>
  <si>
    <t>VENTILACION</t>
  </si>
  <si>
    <t>Elementos terminales</t>
  </si>
  <si>
    <t>Z3.21</t>
  </si>
  <si>
    <t>Suministro de recuperador marca "TECNA" mod. RCE 3200-EC/H/F7+F7+F8 o equivalentes características técnicas, caudal máx. 3200 m3/h., dimensiones máximas (Lxfondoxh) 1350x1410x625 mm, Ø bocas 315 mm, potencia eléctrica total 670 W, con compuesta y bypass motorizado, con control electrónico completo. Preparados para la inclusión de filtros F7, F8 Y F9 conforme a RITE 2007. Equipado con intercambiadores de flujos cruzados y de alta eficiencia (mínimo 74% con aire seco y 79% con aire húmedo), con arreglo a lo que establece la Directiva 2009/125/CE (Eco Design) y reglamento 1253/2014, equipados de serie con dos sondas para controlar la temperatura de admisión y retorno y de un presostato diferencial para controlar el estado de suciedad de los filtros. La sonda de presión está conectada al mando de control y dispone de señal luminosa que indica el estado de los filtros. Incluso soporte o bancada para elevación en caso de montaje horizontal._x000D_
Incluye: protección para su instalación intemperie.  Replanteo de la unidad. _x000D_
Criterio de medición de proyecto: Unidad proyectada, según documentación gráfica de Proyecto._x000D_
Criterio de medición de obra: Se medirá el número de unidades realmente ejecutadas según especificaciones de Proyecto.</t>
  </si>
  <si>
    <t>ZREC 4500</t>
  </si>
  <si>
    <t xml:space="preserve">Suministro e instalación de recuperador de calor adaptado a normativa, con filtro F7 en aspiración y F9 en la impulsión, serie RCE 4500Q-SW-EC o equivalente, tipo horizontal configuración D3 o vertical configuración D6 (a definir por D.F.), caudal máx. 4460 m3/h., dimensiones máximas (Lxfondoxh) 1450x1550x375 mm, Ø bocas 350 mm, potencia eléctrica total 2192 W, con compuesta y bypass motorizado, con control electrónico completo. Preparados para la inclusión de filtros F7/f9 conforme a RITE 2007. Equipado con intercambiadores de flujos cruzados y de alta eficiencia (minimo 73% con aire seco y 80% con aire húmedo), con arreglo a lo que establece la Directiva 2009/125/CE (Eco Design)reglamento n. 1253/2014, ventiladores EC monofásicos de alta eficiencia cuya velocidad se ajustable mediante señal 0-10V integrada en unidad de control, con cumplimiento de requisitos de eficiencia IE5 y ERP2020., posibilidad de ajustar la velocidad de cada ventilador de forma progresiva y/o independiente, Dos sondas de temperatura,  impulsión/retorno, compuerta de by-pass motorizada (accionador IP54) controlable manualmente y/o automáticamente, presostato diferencial para medición del nivel de saturación de los filtros de impulsión. Incluso soporte o bancada para elevación en caso de montaje horizontal._x000D_
Cumplirá además las siguientes características o prestaciones:_x000D_
   Recubrimiento exterior de perfiles de aluminio y doble empanelado de acero galvanizado de 23 mm de espesor, con aislamiento térmico y acústico de poliuretano expandido con densidad de 40 kg/m3_x000D_
   Bandeja de recogida de los condensados y tubo de descarga._x000D_
   Revestimiento ignífugo y acústico en el panel de superior e inferior._x000D_
   Conexiones circulares de entrada y de salida._x000D_
   Filtros provistos de registro en las unidades a efectos de inspección y sustitución_x000D_
   Cuadro eléctrico de control instalado a bordo IP55._x000D_
</t>
  </si>
  <si>
    <t>ZREC 2800</t>
  </si>
  <si>
    <t xml:space="preserve">Suministro de recuperador de calor adaptado a normativa, con filtro F7 en aspiración y F9 en la impulsión, serie RCE 2800EC/F7/F7/F9 o equivalente, tipo horizontal configuración D3 o vertical configuración D6 (a definir por D.F.), caudal máx. 2800 m3/h., dimensiones máximas (Lxfondoxh) 1450x1650x670 mm, Ø bocas 315 mm, potencia eléctrica total 2160 W, con compuesta y bypass motorizado, con control electrónico completo. Preparados para la inclusión de filtros F7/f9 conforme a RITE 2007. Equipado con intercambiadores de flujos cruzados y de alta eficiencia (minimo 73% con aire seco y 80% con aire húmedo), con arreglo a lo que establece la Directiva 2009/125/CE (Eco Design) reglamento n. 1253/2014, ventiladores EC monofásicos de alta eficiencia cuya velocidad se ajustable mediante señal 0-10V integrada en unidad de control, con cumplimiento de requisitos de eficiencia IE5 y ERP2020., posibilidad de ajustar la velocidad de cada ventilador de forma progresiva y/o independiente, Dos sondas de temperatura,  impulsión/retorno, compuerta de by-pass motorizada (accionador IP54) controlable manualmente y/o automáticamente, presostato diferencial para medición del nivel de saturación de los filtros de impulsión. Incluso soporte o bancada para elevación en caso de montaje horizontal._x000D_
Cumplirá además las siguientes características o prestaciones:_x000D_
   Recubrimiento exterior de perfiles de aluminio y doble empanelado de acero galvanizado de 23 mm de espesor, con aislamiento térmico y acústico de poliuretano expandido con densidad de 40 kg/m3_x000D_
   Bandeja de recogida de los condensados y tubo de descarga._x000D_
   Revestimiento ignífugo y acústico en el panel de superior e inferior._x000D_
   Conexiones circulares de entrada y de salida._x000D_
   Filtros provistos de registro en las unidades a efectos de inspección y sustitución_x000D_
   Cuadro eléctrico de control instalado a bordo IP55. _x000D_
</t>
  </si>
  <si>
    <t xml:space="preserve">Total importe base ofertado Lote 2 (IVA no incluido): </t>
  </si>
  <si>
    <t>Importe total ofertado Lote 2 (IVA incluido):</t>
  </si>
  <si>
    <t xml:space="preserve"> € IVA incluido.</t>
  </si>
  <si>
    <t>En caso de error aritmético en la valoración total de la oferta se atenderá a los precios unitarios ofertados. La prestación ofertada se efectuará ajustándose al Pliego que rige el presente concurso, teniéndose por no puesta cualquier aclaración o comentario introducido por los licitadores, que se oponga, contradiga, o pueda ser susceptible de una interpretación contraria a lo establecido en el citado Pliego.</t>
  </si>
  <si>
    <t>(Sello, fecha y firma del ofertante)</t>
  </si>
  <si>
    <t>[Se deben firmar todas las hojas de la oferta]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</si>
</sst>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
  </numFmts>
  <fonts count="9" x14ac:knownFonts="1">
    <font>
      <sz val="10"/>
      <name val="Arial"/>
    </font>
    <font>
      <sz val="10"/>
      <name val="Arial"/>
      <family val="2"/>
    </font>
    <font>
      <b/>
      <sz val="10"/>
      <name val="Arial"/>
      <family val="2"/>
    </font>
    <font>
      <sz val="10"/>
      <color indexed="10"/>
      <name val="Arial"/>
      <family val="2"/>
    </font>
    <font>
      <sz val="10"/>
      <color indexed="42"/>
      <name val="Arial"/>
      <family val="2"/>
    </font>
    <font>
      <b/>
      <sz val="9"/>
      <name val="Arial"/>
      <family val="2"/>
    </font>
    <font>
      <b/>
      <sz val="10"/>
      <name val="Cambria"/>
      <family val="1"/>
    </font>
    <font>
      <b/>
      <sz val="10"/>
      <color indexed="42"/>
      <name val="Arial"/>
      <family val="2"/>
    </font>
    <font>
      <i/>
      <sz val="10"/>
      <name val="Arial"/>
      <family val="2"/>
    </font>
  </fonts>
  <fills count="3">
    <fill>
      <patternFill patternType="none"/>
    </fill>
    <fill>
      <patternFill patternType="gray125"/>
    </fill>
    <fill>
      <patternFill patternType="solid">
        <fgColor rgb="FFC7C3BD"/>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56">
    <xf numFmtId="0" fontId="0" fillId="0" borderId="0" xfId="0"/>
    <xf numFmtId="0" fontId="0" fillId="0" borderId="0" xfId="0" applyAlignment="1">
      <alignment horizontal="left"/>
    </xf>
    <xf numFmtId="0" fontId="3" fillId="0" borderId="0" xfId="0" applyFont="1" applyAlignment="1">
      <alignment horizontal="left"/>
    </xf>
    <xf numFmtId="4" fontId="0" fillId="0" borderId="0" xfId="0" applyNumberFormat="1"/>
    <xf numFmtId="0" fontId="0" fillId="0" borderId="0" xfId="0" applyNumberFormat="1"/>
    <xf numFmtId="49" fontId="0" fillId="0" borderId="0" xfId="0" applyNumberFormat="1"/>
    <xf numFmtId="0" fontId="4" fillId="0" borderId="0" xfId="0" applyFont="1"/>
    <xf numFmtId="0" fontId="0" fillId="0" borderId="0" xfId="0" applyNumberFormat="1" applyAlignment="1">
      <alignment horizontal="center"/>
    </xf>
    <xf numFmtId="0" fontId="1" fillId="0" borderId="0" xfId="0" applyNumberFormat="1" applyFont="1"/>
    <xf numFmtId="0" fontId="0" fillId="0" borderId="0" xfId="0" applyFill="1" applyAlignment="1">
      <alignment horizontal="left"/>
    </xf>
    <xf numFmtId="0" fontId="0" fillId="0" borderId="0" xfId="0" applyAlignment="1">
      <alignment vertical="top" wrapText="1"/>
    </xf>
    <xf numFmtId="0" fontId="6" fillId="0" borderId="0" xfId="0" applyFont="1" applyAlignment="1">
      <alignment horizontal="center" vertical="center"/>
    </xf>
    <xf numFmtId="0" fontId="2" fillId="0" borderId="0" xfId="0" applyFont="1" applyBorder="1" applyAlignment="1">
      <alignment horizontal="left"/>
    </xf>
    <xf numFmtId="0" fontId="2" fillId="0" borderId="0" xfId="0" applyFont="1" applyBorder="1" applyAlignment="1">
      <alignment vertical="top" wrapText="1"/>
    </xf>
    <xf numFmtId="0" fontId="5" fillId="0" borderId="0" xfId="0" applyNumberFormat="1" applyFont="1" applyBorder="1" applyAlignment="1">
      <alignment wrapText="1"/>
    </xf>
    <xf numFmtId="4" fontId="5" fillId="0" borderId="0" xfId="0" applyNumberFormat="1" applyFont="1" applyBorder="1" applyAlignment="1">
      <alignment wrapText="1"/>
    </xf>
    <xf numFmtId="49" fontId="2" fillId="0" borderId="0" xfId="0" applyNumberFormat="1" applyFont="1"/>
    <xf numFmtId="0" fontId="2" fillId="0" borderId="0" xfId="0" applyNumberFormat="1" applyFont="1" applyAlignment="1">
      <alignment horizontal="left" vertical="top" wrapText="1" shrinkToFit="1"/>
    </xf>
    <xf numFmtId="0" fontId="2" fillId="0" borderId="0" xfId="0" applyFont="1"/>
    <xf numFmtId="0" fontId="7" fillId="0" borderId="0" xfId="0" applyFont="1"/>
    <xf numFmtId="0" fontId="1" fillId="0" borderId="0" xfId="0" applyNumberFormat="1" applyFont="1" applyAlignment="1" applyProtection="1">
      <alignment vertical="center" wrapText="1" shrinkToFit="1"/>
    </xf>
    <xf numFmtId="0" fontId="2" fillId="0" borderId="0" xfId="0" applyFont="1" applyFill="1" applyAlignment="1" applyProtection="1">
      <alignment horizontal="center" vertical="top" wrapText="1"/>
      <protection locked="0"/>
    </xf>
    <xf numFmtId="0" fontId="1" fillId="0" borderId="0" xfId="0" applyNumberFormat="1" applyFont="1" applyBorder="1" applyAlignment="1">
      <alignment horizontal="left" vertical="top" wrapText="1"/>
    </xf>
    <xf numFmtId="0" fontId="6" fillId="0" borderId="0" xfId="0" applyFont="1" applyAlignment="1">
      <alignment horizontal="center" vertical="top"/>
    </xf>
    <xf numFmtId="0" fontId="2" fillId="0" borderId="0" xfId="0" applyNumberFormat="1" applyFont="1" applyBorder="1" applyAlignment="1">
      <alignment horizontal="right" vertical="top"/>
    </xf>
    <xf numFmtId="0" fontId="1" fillId="0" borderId="0" xfId="0" applyNumberFormat="1" applyFont="1" applyAlignment="1" applyProtection="1">
      <alignment horizontal="justify" vertical="center" wrapText="1" shrinkToFit="1"/>
      <protection locked="0"/>
    </xf>
    <xf numFmtId="0" fontId="0" fillId="0" borderId="0" xfId="0" applyAlignment="1" applyProtection="1">
      <alignment horizontal="justify" vertical="center" wrapText="1" shrinkToFit="1"/>
      <protection locked="0"/>
    </xf>
    <xf numFmtId="0" fontId="2" fillId="2" borderId="2" xfId="0" applyFont="1" applyFill="1" applyBorder="1" applyAlignment="1">
      <alignment horizontal="left"/>
    </xf>
    <xf numFmtId="0" fontId="2" fillId="2" borderId="3" xfId="0" applyFont="1" applyFill="1" applyBorder="1" applyAlignment="1">
      <alignment horizontal="left"/>
    </xf>
    <xf numFmtId="0" fontId="2" fillId="2" borderId="3" xfId="0" applyFont="1" applyFill="1" applyBorder="1" applyAlignment="1">
      <alignment vertical="top" wrapText="1"/>
    </xf>
    <xf numFmtId="0" fontId="2" fillId="2" borderId="3" xfId="0" applyNumberFormat="1" applyFont="1" applyFill="1" applyBorder="1"/>
    <xf numFmtId="4" fontId="2" fillId="2" borderId="4" xfId="0" applyNumberFormat="1" applyFont="1" applyFill="1" applyBorder="1"/>
    <xf numFmtId="49" fontId="0" fillId="0" borderId="0" xfId="0" applyNumberFormat="1" applyAlignment="1">
      <alignment vertical="center"/>
    </xf>
    <xf numFmtId="0" fontId="0" fillId="0" borderId="0" xfId="0" applyAlignment="1">
      <alignment vertical="center"/>
    </xf>
    <xf numFmtId="0" fontId="4" fillId="0" borderId="0" xfId="0" applyFont="1" applyAlignment="1">
      <alignment vertical="center"/>
    </xf>
    <xf numFmtId="0" fontId="2" fillId="2" borderId="1" xfId="0" applyFont="1" applyFill="1" applyBorder="1" applyAlignment="1">
      <alignment horizontal="left" vertical="center" wrapText="1"/>
    </xf>
    <xf numFmtId="0" fontId="2" fillId="2" borderId="1" xfId="0" applyFont="1" applyFill="1" applyBorder="1" applyAlignment="1">
      <alignment horizontal="left" vertical="center"/>
    </xf>
    <xf numFmtId="0" fontId="2" fillId="2" borderId="1" xfId="0" applyFont="1" applyFill="1" applyBorder="1" applyAlignment="1">
      <alignment vertical="center" wrapText="1"/>
    </xf>
    <xf numFmtId="0" fontId="2" fillId="2" borderId="1" xfId="0" applyNumberFormat="1" applyFont="1" applyFill="1" applyBorder="1" applyAlignment="1">
      <alignment vertical="center" wrapText="1"/>
    </xf>
    <xf numFmtId="4" fontId="2" fillId="2" borderId="1" xfId="0" applyNumberFormat="1" applyFont="1" applyFill="1" applyBorder="1" applyAlignment="1">
      <alignment vertical="center" wrapText="1"/>
    </xf>
    <xf numFmtId="0" fontId="0" fillId="0" borderId="1" xfId="0" applyBorder="1" applyAlignment="1">
      <alignment horizontal="left" vertical="center"/>
    </xf>
    <xf numFmtId="0" fontId="0" fillId="0" borderId="1" xfId="0" applyBorder="1" applyAlignment="1">
      <alignment vertical="center" wrapText="1"/>
    </xf>
    <xf numFmtId="0" fontId="0" fillId="0" borderId="1" xfId="0" applyNumberFormat="1" applyBorder="1" applyAlignment="1">
      <alignment vertical="center"/>
    </xf>
    <xf numFmtId="4" fontId="0" fillId="0" borderId="1" xfId="0" applyNumberFormat="1" applyBorder="1" applyAlignment="1">
      <alignment vertical="center"/>
    </xf>
    <xf numFmtId="164" fontId="0" fillId="0" borderId="1" xfId="0" applyNumberFormat="1" applyBorder="1" applyAlignment="1" applyProtection="1">
      <alignment vertical="center"/>
      <protection locked="0"/>
    </xf>
    <xf numFmtId="49" fontId="2" fillId="0" borderId="0" xfId="0" applyNumberFormat="1" applyFont="1" applyAlignment="1">
      <alignment vertical="center"/>
    </xf>
    <xf numFmtId="0" fontId="2" fillId="0" borderId="0" xfId="0" applyFont="1" applyAlignment="1">
      <alignmen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3" xfId="0" applyFont="1" applyBorder="1" applyAlignment="1">
      <alignment vertical="center" wrapText="1"/>
    </xf>
    <xf numFmtId="0" fontId="2" fillId="0" borderId="3" xfId="0" applyNumberFormat="1" applyFont="1" applyBorder="1" applyAlignment="1">
      <alignment horizontal="right" vertical="center"/>
    </xf>
    <xf numFmtId="4" fontId="2" fillId="0" borderId="4" xfId="0" applyNumberFormat="1" applyFont="1" applyBorder="1" applyAlignment="1">
      <alignment vertical="center"/>
    </xf>
    <xf numFmtId="4" fontId="2" fillId="0" borderId="0" xfId="0" applyNumberFormat="1" applyFont="1" applyBorder="1" applyAlignment="1">
      <alignment horizontal="right" vertical="top"/>
    </xf>
    <xf numFmtId="0" fontId="0" fillId="0" borderId="0" xfId="0" applyAlignment="1">
      <alignment horizontal="justify" wrapText="1"/>
    </xf>
    <xf numFmtId="4" fontId="0" fillId="0" borderId="0" xfId="0" applyNumberFormat="1" applyAlignment="1">
      <alignment horizontal="right"/>
    </xf>
    <xf numFmtId="4" fontId="8" fillId="0" borderId="0" xfId="0" applyNumberFormat="1" applyFont="1" applyAlignment="1">
      <alignment horizontal="right"/>
    </xf>
  </cellXfs>
  <cellStyles count="1">
    <cellStyle name="Normal" xfId="0" builtinId="0"/>
  </cellStyles>
  <dxfs count="1">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303772</xdr:colOff>
      <xdr:row>0</xdr:row>
      <xdr:rowOff>499915</xdr:rowOff>
    </xdr:to>
    <xdr:pic>
      <xdr:nvPicPr>
        <xdr:cNvPr id="3" name="Imagen 2"/>
        <xdr:cNvPicPr>
          <a:picLocks noChangeAspect="1"/>
        </xdr:cNvPicPr>
      </xdr:nvPicPr>
      <xdr:blipFill>
        <a:blip xmlns:r="http://schemas.openxmlformats.org/officeDocument/2006/relationships" r:embed="rId1"/>
        <a:stretch>
          <a:fillRect/>
        </a:stretch>
      </xdr:blipFill>
      <xdr:spPr>
        <a:xfrm>
          <a:off x="0" y="0"/>
          <a:ext cx="1322947" cy="499915"/>
        </a:xfrm>
        <a:prstGeom prst="rect">
          <a:avLst/>
        </a:prstGeom>
      </xdr:spPr>
    </xdr:pic>
    <xdr:clientData/>
  </xdr:twoCellAnchor>
  <xdr:twoCellAnchor editAs="oneCell">
    <xdr:from>
      <xdr:col>5</xdr:col>
      <xdr:colOff>0</xdr:colOff>
      <xdr:row>0</xdr:row>
      <xdr:rowOff>0</xdr:rowOff>
    </xdr:from>
    <xdr:to>
      <xdr:col>5</xdr:col>
      <xdr:colOff>499915</xdr:colOff>
      <xdr:row>0</xdr:row>
      <xdr:rowOff>499915</xdr:rowOff>
    </xdr:to>
    <xdr:pic>
      <xdr:nvPicPr>
        <xdr:cNvPr id="6" name="Imagen 5"/>
        <xdr:cNvPicPr>
          <a:picLocks noChangeAspect="1"/>
        </xdr:cNvPicPr>
      </xdr:nvPicPr>
      <xdr:blipFill>
        <a:blip xmlns:r="http://schemas.openxmlformats.org/officeDocument/2006/relationships" r:embed="rId2"/>
        <a:stretch>
          <a:fillRect/>
        </a:stretch>
      </xdr:blipFill>
      <xdr:spPr>
        <a:xfrm>
          <a:off x="5753100" y="0"/>
          <a:ext cx="499915" cy="49991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pageSetUpPr fitToPage="1"/>
  </sheetPr>
  <dimension ref="A1:M63"/>
  <sheetViews>
    <sheetView tabSelected="1" topLeftCell="B4" workbookViewId="0">
      <selection activeCell="B7" sqref="B7:F7"/>
    </sheetView>
  </sheetViews>
  <sheetFormatPr baseColWidth="10" defaultRowHeight="12.75" x14ac:dyDescent="0.2"/>
  <cols>
    <col min="1" max="1" width="9.140625" style="5" hidden="1" customWidth="1"/>
    <col min="2" max="2" width="8.85546875" style="1" customWidth="1"/>
    <col min="3" max="3" width="6.42578125" style="1" customWidth="1"/>
    <col min="4" max="4" width="55.28515625" style="10" customWidth="1"/>
    <col min="5" max="5" width="11.42578125" style="4" customWidth="1"/>
    <col min="6" max="6" width="12" style="3" customWidth="1"/>
    <col min="7" max="8" width="11.42578125" hidden="1" customWidth="1"/>
  </cols>
  <sheetData>
    <row r="1" spans="1:13" ht="54" customHeight="1" x14ac:dyDescent="0.2"/>
    <row r="2" spans="1:13" ht="15" customHeight="1" x14ac:dyDescent="0.2">
      <c r="A2" s="5" t="s">
        <v>4</v>
      </c>
      <c r="B2" s="2"/>
    </row>
    <row r="3" spans="1:13" x14ac:dyDescent="0.2">
      <c r="E3" s="8"/>
    </row>
    <row r="4" spans="1:13" ht="14.25" customHeight="1" x14ac:dyDescent="0.2">
      <c r="C4" s="9"/>
      <c r="D4" s="21" t="s">
        <v>0</v>
      </c>
      <c r="E4" s="7"/>
    </row>
    <row r="5" spans="1:13" x14ac:dyDescent="0.2">
      <c r="B5" s="23" t="s">
        <v>1</v>
      </c>
      <c r="C5" s="23"/>
      <c r="D5" s="23"/>
      <c r="E5" s="23"/>
      <c r="F5" s="23"/>
      <c r="M5" s="6"/>
    </row>
    <row r="6" spans="1:13" ht="13.5" customHeight="1" x14ac:dyDescent="0.2">
      <c r="B6" s="20"/>
      <c r="C6" s="20"/>
      <c r="D6" s="20"/>
      <c r="E6" s="20"/>
      <c r="F6" s="20"/>
      <c r="M6" s="6"/>
    </row>
    <row r="7" spans="1:13" ht="89.25" customHeight="1" x14ac:dyDescent="0.2">
      <c r="B7" s="25" t="s">
        <v>5</v>
      </c>
      <c r="C7" s="26"/>
      <c r="D7" s="26"/>
      <c r="E7" s="26"/>
      <c r="F7" s="26"/>
      <c r="M7" s="6"/>
    </row>
    <row r="8" spans="1:13" s="18" customFormat="1" ht="15" customHeight="1" x14ac:dyDescent="0.2">
      <c r="A8" s="16"/>
      <c r="B8" s="52">
        <f xml:space="preserve"> + F44 + F56</f>
        <v>0</v>
      </c>
      <c r="C8" s="24"/>
      <c r="D8" s="17" t="s">
        <v>76</v>
      </c>
      <c r="E8" s="17"/>
      <c r="F8" s="17"/>
      <c r="M8" s="19"/>
    </row>
    <row r="9" spans="1:13" x14ac:dyDescent="0.2">
      <c r="B9" s="22" t="s">
        <v>2</v>
      </c>
      <c r="C9" s="22"/>
      <c r="D9" s="22"/>
      <c r="E9" s="22"/>
      <c r="F9" s="22"/>
      <c r="M9" s="6"/>
    </row>
    <row r="10" spans="1:13" x14ac:dyDescent="0.2">
      <c r="B10" s="12"/>
      <c r="C10" s="12"/>
      <c r="D10" s="13"/>
      <c r="E10" s="14"/>
      <c r="F10" s="15"/>
      <c r="M10" s="6"/>
    </row>
    <row r="11" spans="1:13" x14ac:dyDescent="0.2">
      <c r="D11" s="11" t="s">
        <v>3</v>
      </c>
      <c r="M11" s="6"/>
    </row>
    <row r="12" spans="1:13" x14ac:dyDescent="0.2">
      <c r="M12" s="6"/>
    </row>
    <row r="13" spans="1:13" ht="17.25" customHeight="1" x14ac:dyDescent="0.2">
      <c r="B13" s="27" t="s">
        <v>6</v>
      </c>
      <c r="C13" s="28"/>
      <c r="D13" s="29"/>
      <c r="E13" s="30"/>
      <c r="F13" s="31"/>
      <c r="M13" s="6"/>
    </row>
    <row r="14" spans="1:13" s="33" customFormat="1" ht="38.25" x14ac:dyDescent="0.2">
      <c r="A14" s="32"/>
      <c r="B14" s="35" t="s">
        <v>7</v>
      </c>
      <c r="C14" s="36" t="s">
        <v>8</v>
      </c>
      <c r="D14" s="37" t="s">
        <v>9</v>
      </c>
      <c r="E14" s="38" t="s">
        <v>10</v>
      </c>
      <c r="F14" s="39" t="s">
        <v>11</v>
      </c>
      <c r="M14" s="34"/>
    </row>
    <row r="15" spans="1:13" s="33" customFormat="1" ht="15.75" customHeight="1" x14ac:dyDescent="0.2">
      <c r="A15" s="32"/>
      <c r="B15" s="40"/>
      <c r="C15" s="40"/>
      <c r="D15" s="41" t="s">
        <v>12</v>
      </c>
      <c r="E15" s="42"/>
      <c r="F15" s="43"/>
      <c r="M15" s="34"/>
    </row>
    <row r="16" spans="1:13" s="33" customFormat="1" ht="27" customHeight="1" x14ac:dyDescent="0.2">
      <c r="A16" s="32"/>
      <c r="B16" s="40"/>
      <c r="C16" s="40"/>
      <c r="D16" s="41" t="s">
        <v>13</v>
      </c>
      <c r="E16" s="42"/>
      <c r="F16" s="43"/>
      <c r="M16" s="34"/>
    </row>
    <row r="17" spans="1:13" s="33" customFormat="1" ht="27" customHeight="1" x14ac:dyDescent="0.2">
      <c r="A17" s="32"/>
      <c r="B17" s="40"/>
      <c r="C17" s="40"/>
      <c r="D17" s="41" t="s">
        <v>14</v>
      </c>
      <c r="E17" s="42"/>
      <c r="F17" s="43"/>
      <c r="M17" s="34"/>
    </row>
    <row r="18" spans="1:13" s="33" customFormat="1" ht="153" x14ac:dyDescent="0.2">
      <c r="A18" s="32" t="s">
        <v>15</v>
      </c>
      <c r="B18" s="40">
        <v>18</v>
      </c>
      <c r="C18" s="40" t="s">
        <v>16</v>
      </c>
      <c r="D18" s="41" t="s">
        <v>17</v>
      </c>
      <c r="E18" s="44"/>
      <c r="F18" s="43">
        <f>IF(AND(ISEVEN(ROUND(E18,5)* B18*10^2),ROUND(MOD(ROUND(E18,5)* B18*10^2,1),2)&lt;=0.5),ROUNDDOWN(ROUND(E18,5)* B18,2),ROUND(ROUND(E18,5)* B18,2))</f>
        <v>0</v>
      </c>
      <c r="G18" s="33">
        <f>IF(AND(ISEVEN(H18*10^2),ROUND(MOD(H18*10^2,1),2)&lt;=0.5),ROUNDDOWN(H18,2),ROUND(H18,2))</f>
        <v>0</v>
      </c>
      <c r="H18" s="33">
        <f>0 * F18</f>
        <v>0</v>
      </c>
    </row>
    <row r="19" spans="1:13" s="33" customFormat="1" ht="153" x14ac:dyDescent="0.2">
      <c r="A19" s="32" t="s">
        <v>18</v>
      </c>
      <c r="B19" s="40">
        <v>3</v>
      </c>
      <c r="C19" s="40" t="s">
        <v>16</v>
      </c>
      <c r="D19" s="41" t="s">
        <v>19</v>
      </c>
      <c r="E19" s="44"/>
      <c r="F19" s="43">
        <f>IF(AND(ISEVEN(ROUND(E19,5)* B19*10^2),ROUND(MOD(ROUND(E19,5)* B19*10^2,1),2)&lt;=0.5),ROUNDDOWN(ROUND(E19,5)* B19,2),ROUND(ROUND(E19,5)* B19,2))</f>
        <v>0</v>
      </c>
      <c r="G19" s="33">
        <f>IF(AND(ISEVEN(H19*10^2),ROUND(MOD(H19*10^2,1),2)&lt;=0.5),ROUNDDOWN(H19,2),ROUND(H19,2))</f>
        <v>0</v>
      </c>
      <c r="H19" s="33">
        <f>0 * F19</f>
        <v>0</v>
      </c>
    </row>
    <row r="20" spans="1:13" s="33" customFormat="1" ht="153" x14ac:dyDescent="0.2">
      <c r="A20" s="32" t="s">
        <v>20</v>
      </c>
      <c r="B20" s="40">
        <v>8</v>
      </c>
      <c r="C20" s="40" t="s">
        <v>16</v>
      </c>
      <c r="D20" s="41" t="s">
        <v>21</v>
      </c>
      <c r="E20" s="44"/>
      <c r="F20" s="43">
        <f>IF(AND(ISEVEN(ROUND(E20,5)* B20*10^2),ROUND(MOD(ROUND(E20,5)* B20*10^2,1),2)&lt;=0.5),ROUNDDOWN(ROUND(E20,5)* B20,2),ROUND(ROUND(E20,5)* B20,2))</f>
        <v>0</v>
      </c>
      <c r="G20" s="33">
        <f>IF(AND(ISEVEN(H20*10^2),ROUND(MOD(H20*10^2,1),2)&lt;=0.5),ROUNDDOWN(H20,2),ROUND(H20,2))</f>
        <v>0</v>
      </c>
      <c r="H20" s="33">
        <f>0 * F20</f>
        <v>0</v>
      </c>
    </row>
    <row r="21" spans="1:13" s="33" customFormat="1" ht="153" x14ac:dyDescent="0.2">
      <c r="A21" s="32" t="s">
        <v>22</v>
      </c>
      <c r="B21" s="40">
        <v>8</v>
      </c>
      <c r="C21" s="40" t="s">
        <v>16</v>
      </c>
      <c r="D21" s="41" t="s">
        <v>23</v>
      </c>
      <c r="E21" s="44"/>
      <c r="F21" s="43">
        <f>IF(AND(ISEVEN(ROUND(E21,5)* B21*10^2),ROUND(MOD(ROUND(E21,5)* B21*10^2,1),2)&lt;=0.5),ROUNDDOWN(ROUND(E21,5)* B21,2),ROUND(ROUND(E21,5)* B21,2))</f>
        <v>0</v>
      </c>
      <c r="G21" s="33">
        <f>IF(AND(ISEVEN(H21*10^2),ROUND(MOD(H21*10^2,1),2)&lt;=0.5),ROUNDDOWN(H21,2),ROUND(H21,2))</f>
        <v>0</v>
      </c>
      <c r="H21" s="33">
        <f>0 * F21</f>
        <v>0</v>
      </c>
    </row>
    <row r="22" spans="1:13" s="33" customFormat="1" ht="140.25" x14ac:dyDescent="0.2">
      <c r="A22" s="32" t="s">
        <v>24</v>
      </c>
      <c r="B22" s="40">
        <v>4</v>
      </c>
      <c r="C22" s="40" t="s">
        <v>16</v>
      </c>
      <c r="D22" s="41" t="s">
        <v>25</v>
      </c>
      <c r="E22" s="44"/>
      <c r="F22" s="43">
        <f>IF(AND(ISEVEN(ROUND(E22,5)* B22*10^2),ROUND(MOD(ROUND(E22,5)* B22*10^2,1),2)&lt;=0.5),ROUNDDOWN(ROUND(E22,5)* B22,2),ROUND(ROUND(E22,5)* B22,2))</f>
        <v>0</v>
      </c>
      <c r="G22" s="33">
        <f>IF(AND(ISEVEN(H22*10^2),ROUND(MOD(H22*10^2,1),2)&lt;=0.5),ROUNDDOWN(H22,2),ROUND(H22,2))</f>
        <v>0</v>
      </c>
      <c r="H22" s="33">
        <f>0 * F22</f>
        <v>0</v>
      </c>
    </row>
    <row r="23" spans="1:13" s="33" customFormat="1" ht="127.5" x14ac:dyDescent="0.2">
      <c r="A23" s="32" t="s">
        <v>26</v>
      </c>
      <c r="B23" s="40">
        <v>4</v>
      </c>
      <c r="C23" s="40" t="s">
        <v>16</v>
      </c>
      <c r="D23" s="41" t="s">
        <v>27</v>
      </c>
      <c r="E23" s="44"/>
      <c r="F23" s="43">
        <f>IF(AND(ISEVEN(ROUND(E23,5)* B23*10^2),ROUND(MOD(ROUND(E23,5)* B23*10^2,1),2)&lt;=0.5),ROUNDDOWN(ROUND(E23,5)* B23,2),ROUND(ROUND(E23,5)* B23,2))</f>
        <v>0</v>
      </c>
      <c r="G23" s="33">
        <f>IF(AND(ISEVEN(H23*10^2),ROUND(MOD(H23*10^2,1),2)&lt;=0.5),ROUNDDOWN(H23,2),ROUND(H23,2))</f>
        <v>0</v>
      </c>
      <c r="H23" s="33">
        <f>0 * F23</f>
        <v>0</v>
      </c>
    </row>
    <row r="24" spans="1:13" s="33" customFormat="1" x14ac:dyDescent="0.2">
      <c r="A24" s="32"/>
      <c r="B24" s="40"/>
      <c r="C24" s="40"/>
      <c r="D24" s="41" t="s">
        <v>28</v>
      </c>
      <c r="E24" s="42"/>
      <c r="F24" s="43"/>
    </row>
    <row r="25" spans="1:13" s="33" customFormat="1" ht="216.75" x14ac:dyDescent="0.2">
      <c r="A25" s="32" t="s">
        <v>29</v>
      </c>
      <c r="B25" s="40">
        <v>3</v>
      </c>
      <c r="C25" s="40" t="s">
        <v>16</v>
      </c>
      <c r="D25" s="41" t="s">
        <v>30</v>
      </c>
      <c r="E25" s="44"/>
      <c r="F25" s="43">
        <f>IF(AND(ISEVEN(ROUND(E25,5)* B25*10^2),ROUND(MOD(ROUND(E25,5)* B25*10^2,1),2)&lt;=0.5),ROUNDDOWN(ROUND(E25,5)* B25,2),ROUND(ROUND(E25,5)* B25,2))</f>
        <v>0</v>
      </c>
      <c r="G25" s="33">
        <f>IF(AND(ISEVEN(H25*10^2),ROUND(MOD(H25*10^2,1),2)&lt;=0.5),ROUNDDOWN(H25,2),ROUND(H25,2))</f>
        <v>0</v>
      </c>
      <c r="H25" s="33">
        <f>0 * F25</f>
        <v>0</v>
      </c>
    </row>
    <row r="26" spans="1:13" s="33" customFormat="1" ht="229.5" x14ac:dyDescent="0.2">
      <c r="A26" s="32" t="s">
        <v>31</v>
      </c>
      <c r="B26" s="40">
        <v>1</v>
      </c>
      <c r="C26" s="40" t="s">
        <v>16</v>
      </c>
      <c r="D26" s="41" t="s">
        <v>32</v>
      </c>
      <c r="E26" s="44"/>
      <c r="F26" s="43">
        <f>IF(AND(ISEVEN(ROUND(E26,5)* B26*10^2),ROUND(MOD(ROUND(E26,5)* B26*10^2,1),2)&lt;=0.5),ROUNDDOWN(ROUND(E26,5)* B26,2),ROUND(ROUND(E26,5)* B26,2))</f>
        <v>0</v>
      </c>
      <c r="G26" s="33">
        <f>IF(AND(ISEVEN(H26*10^2),ROUND(MOD(H26*10^2,1),2)&lt;=0.5),ROUNDDOWN(H26,2),ROUND(H26,2))</f>
        <v>0</v>
      </c>
    </row>
    <row r="27" spans="1:13" s="33" customFormat="1" ht="229.5" x14ac:dyDescent="0.2">
      <c r="A27" s="32" t="s">
        <v>33</v>
      </c>
      <c r="B27" s="40">
        <v>1</v>
      </c>
      <c r="C27" s="40" t="s">
        <v>16</v>
      </c>
      <c r="D27" s="41" t="s">
        <v>34</v>
      </c>
      <c r="E27" s="44"/>
      <c r="F27" s="43">
        <f>IF(AND(ISEVEN(ROUND(E27,5)* B27*10^2),ROUND(MOD(ROUND(E27,5)* B27*10^2,1),2)&lt;=0.5),ROUNDDOWN(ROUND(E27,5)* B27,2),ROUND(ROUND(E27,5)* B27,2))</f>
        <v>0</v>
      </c>
      <c r="G27" s="33">
        <f>IF(AND(ISEVEN(H27*10^2),ROUND(MOD(H27*10^2,1),2)&lt;=0.5),ROUNDDOWN(H27,2),ROUND(H27,2))</f>
        <v>0</v>
      </c>
    </row>
    <row r="28" spans="1:13" s="33" customFormat="1" ht="242.25" x14ac:dyDescent="0.2">
      <c r="A28" s="32" t="s">
        <v>35</v>
      </c>
      <c r="B28" s="40">
        <v>5</v>
      </c>
      <c r="C28" s="40" t="s">
        <v>16</v>
      </c>
      <c r="D28" s="41" t="s">
        <v>36</v>
      </c>
      <c r="E28" s="44"/>
      <c r="F28" s="43">
        <f>IF(AND(ISEVEN(ROUND(E28,5)* B28*10^2),ROUND(MOD(ROUND(E28,5)* B28*10^2,1),2)&lt;=0.5),ROUNDDOWN(ROUND(E28,5)* B28,2),ROUND(ROUND(E28,5)* B28,2))</f>
        <v>0</v>
      </c>
      <c r="G28" s="33">
        <f>IF(AND(ISEVEN(H28*10^2),ROUND(MOD(H28*10^2,1),2)&lt;=0.5),ROUNDDOWN(H28,2),ROUND(H28,2))</f>
        <v>0</v>
      </c>
    </row>
    <row r="29" spans="1:13" s="33" customFormat="1" ht="216.75" x14ac:dyDescent="0.2">
      <c r="A29" s="32" t="s">
        <v>37</v>
      </c>
      <c r="B29" s="40">
        <v>1</v>
      </c>
      <c r="C29" s="40" t="s">
        <v>16</v>
      </c>
      <c r="D29" s="41" t="s">
        <v>38</v>
      </c>
      <c r="E29" s="44"/>
      <c r="F29" s="43">
        <f>IF(AND(ISEVEN(ROUND(E29,5)* B29*10^2),ROUND(MOD(ROUND(E29,5)* B29*10^2,1),2)&lt;=0.5),ROUNDDOWN(ROUND(E29,5)* B29,2),ROUND(ROUND(E29,5)* B29,2))</f>
        <v>0</v>
      </c>
      <c r="G29" s="33">
        <f>IF(AND(ISEVEN(H29*10^2),ROUND(MOD(H29*10^2,1),2)&lt;=0.5),ROUNDDOWN(H29,2),ROUND(H29,2))</f>
        <v>0</v>
      </c>
    </row>
    <row r="30" spans="1:13" s="33" customFormat="1" ht="229.5" x14ac:dyDescent="0.2">
      <c r="A30" s="32" t="s">
        <v>39</v>
      </c>
      <c r="B30" s="40">
        <v>16</v>
      </c>
      <c r="C30" s="40" t="s">
        <v>16</v>
      </c>
      <c r="D30" s="41" t="s">
        <v>40</v>
      </c>
      <c r="E30" s="44"/>
      <c r="F30" s="43">
        <f>IF(AND(ISEVEN(ROUND(E30,5)* B30*10^2),ROUND(MOD(ROUND(E30,5)* B30*10^2,1),2)&lt;=0.5),ROUNDDOWN(ROUND(E30,5)* B30,2),ROUND(ROUND(E30,5)* B30,2))</f>
        <v>0</v>
      </c>
      <c r="G30" s="33">
        <f>IF(AND(ISEVEN(H30*10^2),ROUND(MOD(H30*10^2,1),2)&lt;=0.5),ROUNDDOWN(H30,2),ROUND(H30,2))</f>
        <v>0</v>
      </c>
    </row>
    <row r="31" spans="1:13" s="33" customFormat="1" ht="229.5" x14ac:dyDescent="0.2">
      <c r="A31" s="32" t="s">
        <v>41</v>
      </c>
      <c r="B31" s="40">
        <v>1</v>
      </c>
      <c r="C31" s="40" t="s">
        <v>16</v>
      </c>
      <c r="D31" s="41" t="s">
        <v>42</v>
      </c>
      <c r="E31" s="44"/>
      <c r="F31" s="43">
        <f>IF(AND(ISEVEN(ROUND(E31,5)* B31*10^2),ROUND(MOD(ROUND(E31,5)* B31*10^2,1),2)&lt;=0.5),ROUNDDOWN(ROUND(E31,5)* B31,2),ROUND(ROUND(E31,5)* B31,2))</f>
        <v>0</v>
      </c>
      <c r="G31" s="33">
        <f>IF(AND(ISEVEN(H31*10^2),ROUND(MOD(H31*10^2,1),2)&lt;=0.5),ROUNDDOWN(H31,2),ROUND(H31,2))</f>
        <v>0</v>
      </c>
    </row>
    <row r="32" spans="1:13" s="33" customFormat="1" ht="267.75" x14ac:dyDescent="0.2">
      <c r="A32" s="32" t="s">
        <v>43</v>
      </c>
      <c r="B32" s="40">
        <v>4</v>
      </c>
      <c r="C32" s="40" t="s">
        <v>16</v>
      </c>
      <c r="D32" s="41" t="s">
        <v>44</v>
      </c>
      <c r="E32" s="44"/>
      <c r="F32" s="43">
        <f>IF(AND(ISEVEN(ROUND(E32,5)* B32*10^2),ROUND(MOD(ROUND(E32,5)* B32*10^2,1),2)&lt;=0.5),ROUNDDOWN(ROUND(E32,5)* B32,2),ROUND(ROUND(E32,5)* B32,2))</f>
        <v>0</v>
      </c>
      <c r="G32" s="33">
        <f>IF(AND(ISEVEN(H32*10^2),ROUND(MOD(H32*10^2,1),2)&lt;=0.5),ROUNDDOWN(H32,2),ROUND(H32,2))</f>
        <v>0</v>
      </c>
    </row>
    <row r="33" spans="1:8" s="33" customFormat="1" ht="216.75" x14ac:dyDescent="0.2">
      <c r="A33" s="32" t="s">
        <v>45</v>
      </c>
      <c r="B33" s="40">
        <v>1</v>
      </c>
      <c r="C33" s="40" t="s">
        <v>16</v>
      </c>
      <c r="D33" s="41" t="s">
        <v>46</v>
      </c>
      <c r="E33" s="44"/>
      <c r="F33" s="43">
        <f>IF(AND(ISEVEN(ROUND(E33,5)* B33*10^2),ROUND(MOD(ROUND(E33,5)* B33*10^2,1),2)&lt;=0.5),ROUNDDOWN(ROUND(E33,5)* B33,2),ROUND(ROUND(E33,5)* B33,2))</f>
        <v>0</v>
      </c>
      <c r="G33" s="33">
        <f>IF(AND(ISEVEN(H33*10^2),ROUND(MOD(H33*10^2,1),2)&lt;=0.5),ROUNDDOWN(H33,2),ROUND(H33,2))</f>
        <v>0</v>
      </c>
      <c r="H33" s="33">
        <f>0 * F33</f>
        <v>0</v>
      </c>
    </row>
    <row r="34" spans="1:8" s="33" customFormat="1" ht="229.5" x14ac:dyDescent="0.2">
      <c r="A34" s="32" t="s">
        <v>47</v>
      </c>
      <c r="B34" s="40">
        <v>2</v>
      </c>
      <c r="C34" s="40" t="s">
        <v>16</v>
      </c>
      <c r="D34" s="41" t="s">
        <v>48</v>
      </c>
      <c r="E34" s="44"/>
      <c r="F34" s="43">
        <f>IF(AND(ISEVEN(ROUND(E34,5)* B34*10^2),ROUND(MOD(ROUND(E34,5)* B34*10^2,1),2)&lt;=0.5),ROUNDDOWN(ROUND(E34,5)* B34,2),ROUND(ROUND(E34,5)* B34,2))</f>
        <v>0</v>
      </c>
      <c r="G34" s="33">
        <f>IF(AND(ISEVEN(H34*10^2),ROUND(MOD(H34*10^2,1),2)&lt;=0.5),ROUNDDOWN(H34,2),ROUND(H34,2))</f>
        <v>0</v>
      </c>
    </row>
    <row r="35" spans="1:8" s="33" customFormat="1" ht="165.75" x14ac:dyDescent="0.2">
      <c r="A35" s="32" t="s">
        <v>49</v>
      </c>
      <c r="B35" s="40">
        <v>1</v>
      </c>
      <c r="C35" s="40" t="s">
        <v>16</v>
      </c>
      <c r="D35" s="41" t="s">
        <v>50</v>
      </c>
      <c r="E35" s="44"/>
      <c r="F35" s="43">
        <f>IF(AND(ISEVEN(ROUND(E35,5)* B35*10^2),ROUND(MOD(ROUND(E35,5)* B35*10^2,1),2)&lt;=0.5),ROUNDDOWN(ROUND(E35,5)* B35,2),ROUND(ROUND(E35,5)* B35,2))</f>
        <v>0</v>
      </c>
      <c r="G35" s="33">
        <f>IF(AND(ISEVEN(H35*10^2),ROUND(MOD(H35*10^2,1),2)&lt;=0.5),ROUNDDOWN(H35,2),ROUND(H35,2))</f>
        <v>0</v>
      </c>
    </row>
    <row r="36" spans="1:8" s="33" customFormat="1" x14ac:dyDescent="0.2">
      <c r="A36" s="32"/>
      <c r="B36" s="40"/>
      <c r="C36" s="40"/>
      <c r="D36" s="41" t="s">
        <v>51</v>
      </c>
      <c r="E36" s="42"/>
      <c r="F36" s="43"/>
    </row>
    <row r="37" spans="1:8" s="33" customFormat="1" ht="409.5" x14ac:dyDescent="0.2">
      <c r="A37" s="32" t="s">
        <v>52</v>
      </c>
      <c r="B37" s="40">
        <v>2</v>
      </c>
      <c r="C37" s="40" t="s">
        <v>16</v>
      </c>
      <c r="D37" s="41" t="s">
        <v>53</v>
      </c>
      <c r="E37" s="44"/>
      <c r="F37" s="43">
        <f>IF(AND(ISEVEN(ROUND(E37,5)* B37*10^2),ROUND(MOD(ROUND(E37,5)* B37*10^2,1),2)&lt;=0.5),ROUNDDOWN(ROUND(E37,5)* B37,2),ROUND(ROUND(E37,5)* B37,2))</f>
        <v>0</v>
      </c>
      <c r="G37" s="33">
        <f>IF(AND(ISEVEN(H37*10^2),ROUND(MOD(H37*10^2,1),2)&lt;=0.5),ROUNDDOWN(H37,2),ROUND(H37,2))</f>
        <v>0</v>
      </c>
      <c r="H37" s="33">
        <f>0 * F37</f>
        <v>0</v>
      </c>
    </row>
    <row r="38" spans="1:8" s="33" customFormat="1" ht="165.75" x14ac:dyDescent="0.2">
      <c r="A38" s="32" t="s">
        <v>54</v>
      </c>
      <c r="B38" s="40">
        <v>1</v>
      </c>
      <c r="C38" s="40" t="s">
        <v>16</v>
      </c>
      <c r="D38" s="41" t="s">
        <v>55</v>
      </c>
      <c r="E38" s="44"/>
      <c r="F38" s="43">
        <f>IF(AND(ISEVEN(ROUND(E38,5)* B38*10^2),ROUND(MOD(ROUND(E38,5)* B38*10^2,1),2)&lt;=0.5),ROUNDDOWN(ROUND(E38,5)* B38,2),ROUND(ROUND(E38,5)* B38,2))</f>
        <v>0</v>
      </c>
      <c r="G38" s="33">
        <f>IF(AND(ISEVEN(H38*10^2),ROUND(MOD(H38*10^2,1),2)&lt;=0.5),ROUNDDOWN(H38,2),ROUND(H38,2))</f>
        <v>0</v>
      </c>
      <c r="H38" s="33">
        <f>0 * F38</f>
        <v>0</v>
      </c>
    </row>
    <row r="39" spans="1:8" s="33" customFormat="1" ht="409.5" x14ac:dyDescent="0.2">
      <c r="A39" s="32" t="s">
        <v>56</v>
      </c>
      <c r="B39" s="40">
        <v>2</v>
      </c>
      <c r="C39" s="40" t="s">
        <v>16</v>
      </c>
      <c r="D39" s="41" t="s">
        <v>57</v>
      </c>
      <c r="E39" s="44"/>
      <c r="F39" s="43">
        <f>IF(AND(ISEVEN(ROUND(E39,5)* B39*10^2),ROUND(MOD(ROUND(E39,5)* B39*10^2,1),2)&lt;=0.5),ROUNDDOWN(ROUND(E39,5)* B39,2),ROUND(ROUND(E39,5)* B39,2))</f>
        <v>0</v>
      </c>
      <c r="G39" s="33">
        <f>IF(AND(ISEVEN(H39*10^2),ROUND(MOD(H39*10^2,1),2)&lt;=0.5),ROUNDDOWN(H39,2),ROUND(H39,2))</f>
        <v>0</v>
      </c>
      <c r="H39" s="33">
        <f>0 * F39</f>
        <v>0</v>
      </c>
    </row>
    <row r="40" spans="1:8" s="33" customFormat="1" ht="409.5" x14ac:dyDescent="0.2">
      <c r="A40" s="32" t="s">
        <v>58</v>
      </c>
      <c r="B40" s="40">
        <v>1</v>
      </c>
      <c r="C40" s="40" t="s">
        <v>16</v>
      </c>
      <c r="D40" s="41" t="s">
        <v>59</v>
      </c>
      <c r="E40" s="44"/>
      <c r="F40" s="43">
        <f>IF(AND(ISEVEN(ROUND(E40,5)* B40*10^2),ROUND(MOD(ROUND(E40,5)* B40*10^2,1),2)&lt;=0.5),ROUNDDOWN(ROUND(E40,5)* B40,2),ROUND(ROUND(E40,5)* B40,2))</f>
        <v>0</v>
      </c>
      <c r="G40" s="33">
        <f>IF(AND(ISEVEN(H40*10^2),ROUND(MOD(H40*10^2,1),2)&lt;=0.5),ROUNDDOWN(H40,2),ROUND(H40,2))</f>
        <v>0</v>
      </c>
      <c r="H40" s="33">
        <f>0 * F40</f>
        <v>0</v>
      </c>
    </row>
    <row r="41" spans="1:8" s="33" customFormat="1" ht="51" x14ac:dyDescent="0.2">
      <c r="A41" s="32" t="s">
        <v>60</v>
      </c>
      <c r="B41" s="40">
        <v>2</v>
      </c>
      <c r="C41" s="40" t="s">
        <v>16</v>
      </c>
      <c r="D41" s="41" t="s">
        <v>61</v>
      </c>
      <c r="E41" s="44"/>
      <c r="F41" s="43">
        <f>IF(AND(ISEVEN(ROUND(E41,5)* B41*10^2),ROUND(MOD(ROUND(E41,5)* B41*10^2,1),2)&lt;=0.5),ROUNDDOWN(ROUND(E41,5)* B41,2),ROUND(ROUND(E41,5)* B41,2))</f>
        <v>0</v>
      </c>
      <c r="G41" s="33">
        <f>IF(AND(ISEVEN(H41*10^2),ROUND(MOD(H41*10^2,1),2)&lt;=0.5),ROUNDDOWN(H41,2),ROUND(H41,2))</f>
        <v>0</v>
      </c>
      <c r="H41" s="33">
        <f>0 * F41</f>
        <v>0</v>
      </c>
    </row>
    <row r="42" spans="1:8" s="46" customFormat="1" ht="27.95" customHeight="1" x14ac:dyDescent="0.2">
      <c r="A42" s="45"/>
      <c r="B42" s="47"/>
      <c r="C42" s="48"/>
      <c r="D42" s="49"/>
      <c r="E42" s="50" t="s">
        <v>62</v>
      </c>
      <c r="F42" s="51">
        <f>SUM(F15:F41)</f>
        <v>0</v>
      </c>
    </row>
    <row r="43" spans="1:8" s="46" customFormat="1" ht="27.95" customHeight="1" x14ac:dyDescent="0.2">
      <c r="A43" s="45"/>
      <c r="B43" s="47"/>
      <c r="C43" s="48"/>
      <c r="D43" s="49"/>
      <c r="E43" s="50" t="s">
        <v>63</v>
      </c>
      <c r="F43" s="51">
        <f>ROUND(F42* 0.21, 2)</f>
        <v>0</v>
      </c>
    </row>
    <row r="44" spans="1:8" s="46" customFormat="1" ht="27.95" customHeight="1" x14ac:dyDescent="0.2">
      <c r="A44" s="45"/>
      <c r="B44" s="47"/>
      <c r="C44" s="48"/>
      <c r="D44" s="49"/>
      <c r="E44" s="50" t="s">
        <v>64</v>
      </c>
      <c r="F44" s="51">
        <f>SUM(F42:F43)</f>
        <v>0</v>
      </c>
    </row>
    <row r="47" spans="1:8" x14ac:dyDescent="0.2">
      <c r="B47" s="27" t="s">
        <v>65</v>
      </c>
      <c r="C47" s="28"/>
      <c r="D47" s="29"/>
      <c r="E47" s="30"/>
      <c r="F47" s="31"/>
    </row>
    <row r="48" spans="1:8" s="33" customFormat="1" ht="38.25" x14ac:dyDescent="0.2">
      <c r="A48" s="32"/>
      <c r="B48" s="35" t="s">
        <v>7</v>
      </c>
      <c r="C48" s="36" t="s">
        <v>8</v>
      </c>
      <c r="D48" s="37" t="s">
        <v>9</v>
      </c>
      <c r="E48" s="38" t="s">
        <v>10</v>
      </c>
      <c r="F48" s="39" t="s">
        <v>11</v>
      </c>
    </row>
    <row r="49" spans="1:8" s="33" customFormat="1" x14ac:dyDescent="0.2">
      <c r="A49" s="32"/>
      <c r="B49" s="40"/>
      <c r="C49" s="40"/>
      <c r="D49" s="41" t="s">
        <v>66</v>
      </c>
      <c r="E49" s="42"/>
      <c r="F49" s="43"/>
    </row>
    <row r="50" spans="1:8" s="33" customFormat="1" x14ac:dyDescent="0.2">
      <c r="A50" s="32"/>
      <c r="B50" s="40"/>
      <c r="C50" s="40"/>
      <c r="D50" s="41" t="s">
        <v>67</v>
      </c>
      <c r="E50" s="42"/>
      <c r="F50" s="43"/>
    </row>
    <row r="51" spans="1:8" s="33" customFormat="1" ht="280.5" x14ac:dyDescent="0.2">
      <c r="A51" s="32" t="s">
        <v>68</v>
      </c>
      <c r="B51" s="40">
        <v>3</v>
      </c>
      <c r="C51" s="40" t="s">
        <v>16</v>
      </c>
      <c r="D51" s="41" t="s">
        <v>69</v>
      </c>
      <c r="E51" s="44"/>
      <c r="F51" s="43">
        <f>IF(AND(ISEVEN(ROUND(E51,5)* B51*10^2),ROUND(MOD(ROUND(E51,5)* B51*10^2,1),2)&lt;=0.5),ROUNDDOWN(ROUND(E51,5)* B51,2),ROUND(ROUND(E51,5)* B51,2))</f>
        <v>0</v>
      </c>
      <c r="G51" s="33">
        <f>IF(AND(ISEVEN(H51*10^2),ROUND(MOD(H51*10^2,1),2)&lt;=0.5),ROUNDDOWN(H51,2),ROUND(H51,2))</f>
        <v>0</v>
      </c>
      <c r="H51" s="33">
        <f>0 * F51</f>
        <v>0</v>
      </c>
    </row>
    <row r="52" spans="1:8" s="33" customFormat="1" ht="409.5" x14ac:dyDescent="0.2">
      <c r="A52" s="32" t="s">
        <v>70</v>
      </c>
      <c r="B52" s="40">
        <v>1</v>
      </c>
      <c r="C52" s="40" t="s">
        <v>16</v>
      </c>
      <c r="D52" s="41" t="s">
        <v>71</v>
      </c>
      <c r="E52" s="44"/>
      <c r="F52" s="43">
        <f>IF(AND(ISEVEN(ROUND(E52,5)* B52*10^2),ROUND(MOD(ROUND(E52,5)* B52*10^2,1),2)&lt;=0.5),ROUNDDOWN(ROUND(E52,5)* B52,2),ROUND(ROUND(E52,5)* B52,2))</f>
        <v>0</v>
      </c>
      <c r="G52" s="33">
        <f>IF(AND(ISEVEN(H52*10^2),ROUND(MOD(H52*10^2,1),2)&lt;=0.5),ROUNDDOWN(H52,2),ROUND(H52,2))</f>
        <v>0</v>
      </c>
      <c r="H52" s="33">
        <f>0 * F52</f>
        <v>0</v>
      </c>
    </row>
    <row r="53" spans="1:8" s="33" customFormat="1" ht="409.5" x14ac:dyDescent="0.2">
      <c r="A53" s="32" t="s">
        <v>72</v>
      </c>
      <c r="B53" s="40">
        <v>2</v>
      </c>
      <c r="C53" s="40" t="s">
        <v>16</v>
      </c>
      <c r="D53" s="41" t="s">
        <v>73</v>
      </c>
      <c r="E53" s="44"/>
      <c r="F53" s="43">
        <f>IF(AND(ISEVEN(ROUND(E53,5)* B53*10^2),ROUND(MOD(ROUND(E53,5)* B53*10^2,1),2)&lt;=0.5),ROUNDDOWN(ROUND(E53,5)* B53,2),ROUND(ROUND(E53,5)* B53,2))</f>
        <v>0</v>
      </c>
      <c r="G53" s="33">
        <f>IF(AND(ISEVEN(H53*10^2),ROUND(MOD(H53*10^2,1),2)&lt;=0.5),ROUNDDOWN(H53,2),ROUND(H53,2))</f>
        <v>0</v>
      </c>
      <c r="H53" s="33">
        <f>0 * F53</f>
        <v>0</v>
      </c>
    </row>
    <row r="54" spans="1:8" s="46" customFormat="1" ht="27.95" customHeight="1" x14ac:dyDescent="0.2">
      <c r="A54" s="45"/>
      <c r="B54" s="47"/>
      <c r="C54" s="48"/>
      <c r="D54" s="49"/>
      <c r="E54" s="50" t="s">
        <v>74</v>
      </c>
      <c r="F54" s="51">
        <f>SUM(F49:F53)</f>
        <v>0</v>
      </c>
    </row>
    <row r="55" spans="1:8" s="46" customFormat="1" ht="27.95" customHeight="1" x14ac:dyDescent="0.2">
      <c r="A55" s="45"/>
      <c r="B55" s="47"/>
      <c r="C55" s="48"/>
      <c r="D55" s="49"/>
      <c r="E55" s="50" t="s">
        <v>63</v>
      </c>
      <c r="F55" s="51">
        <f>ROUND(F54* 0.21, 2)</f>
        <v>0</v>
      </c>
    </row>
    <row r="56" spans="1:8" s="46" customFormat="1" ht="27.95" customHeight="1" x14ac:dyDescent="0.2">
      <c r="A56" s="45"/>
      <c r="B56" s="47"/>
      <c r="C56" s="48"/>
      <c r="D56" s="49"/>
      <c r="E56" s="50" t="s">
        <v>75</v>
      </c>
      <c r="F56" s="51">
        <f>SUM(F54:F55)</f>
        <v>0</v>
      </c>
    </row>
    <row r="60" spans="1:8" ht="51" customHeight="1" x14ac:dyDescent="0.2">
      <c r="B60" s="53" t="s">
        <v>77</v>
      </c>
      <c r="C60" s="53"/>
      <c r="D60" s="53"/>
      <c r="E60" s="53"/>
      <c r="F60" s="53"/>
    </row>
    <row r="62" spans="1:8" x14ac:dyDescent="0.2">
      <c r="F62" s="54" t="s">
        <v>78</v>
      </c>
    </row>
    <row r="63" spans="1:8" x14ac:dyDescent="0.2">
      <c r="F63" s="55" t="s">
        <v>79</v>
      </c>
    </row>
  </sheetData>
  <sheetProtection algorithmName="SHA-512" hashValue="ZaMBTWPuQ1fZE4JrwP4pl1dfMMiIFR5oPUCc8/2Px/02Ov/zIiFzCTQVZXT3DOHHyGuO/nCPDg7cXUwFT0UJrw==" saltValue="/MmvDqA3KpU4BvmrqVofGA==" spinCount="100000" sheet="1" objects="1" scenarios="1" formatRows="0" selectLockedCells="1"/>
  <mergeCells count="5">
    <mergeCell ref="B9:F9"/>
    <mergeCell ref="B5:F5"/>
    <mergeCell ref="B8:C8"/>
    <mergeCell ref="B7:F7"/>
    <mergeCell ref="B60:F60"/>
  </mergeCells>
  <phoneticPr fontId="0" type="noConversion"/>
  <conditionalFormatting sqref="F10:F59 F2:F4 F61:F65532">
    <cfRule type="cellIs" dxfId="0" priority="1" stopIfTrue="1" operator="equal">
      <formula>0</formula>
    </cfRule>
  </conditionalFormatting>
  <pageMargins left="0.59055118110236227" right="0.59055118110236227" top="0.39370078740157483" bottom="0.78740157480314965" header="0" footer="0"/>
  <pageSetup paperSize="9" scale="98" fitToHeight="0" orientation="portrait" r:id="rId1"/>
  <headerFooter alignWithMargins="0">
    <oddFooter>&amp;CPágina &amp;P de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Hoja1</vt:lpstr>
      <vt:lpstr>Hoja1!Títulos_a_imprimir</vt:lpstr>
    </vt:vector>
  </TitlesOfParts>
  <Company>TRAGSA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amaya1</dc:creator>
  <cp:lastModifiedBy>u_xen_vdi</cp:lastModifiedBy>
  <cp:lastPrinted>2019-03-13T10:36:06Z</cp:lastPrinted>
  <dcterms:created xsi:type="dcterms:W3CDTF">2007-01-22T10:55:29Z</dcterms:created>
  <dcterms:modified xsi:type="dcterms:W3CDTF">2021-01-21T10:44:19Z</dcterms:modified>
</cp:coreProperties>
</file>