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240" yWindow="90" windowWidth="18780" windowHeight="13020"/>
  </bookViews>
  <sheets>
    <sheet name="Hoja1" sheetId="1" r:id="rId1"/>
  </sheets>
  <definedNames>
    <definedName name="_xlnm.Print_Titles" localSheetId="0">Hoja1!$1:$1</definedName>
  </definedNames>
  <calcPr calcId="162913"/>
</workbook>
</file>

<file path=xl/calcChain.xml><?xml version="1.0" encoding="utf-8"?>
<calcChain xmlns="http://schemas.openxmlformats.org/spreadsheetml/2006/main">
  <c r="B8" i="1" l="1"/>
  <c r="F20" i="1"/>
  <c r="F19" i="1"/>
  <c r="F18" i="1"/>
  <c r="G17" i="1"/>
  <c r="H17" i="1"/>
  <c r="F17" i="1"/>
  <c r="G16" i="1"/>
  <c r="H16" i="1"/>
  <c r="F16" i="1"/>
  <c r="G15" i="1"/>
  <c r="H15" i="1"/>
  <c r="F15" i="1"/>
  <c r="G14" i="1"/>
  <c r="H14" i="1"/>
  <c r="F14" i="1"/>
</calcChain>
</file>

<file path=xl/sharedStrings.xml><?xml version="1.0" encoding="utf-8"?>
<sst xmlns="http://schemas.openxmlformats.org/spreadsheetml/2006/main" count="30" uniqueCount="27">
  <si>
    <t>ANEJO I</t>
  </si>
  <si>
    <t xml:space="preserve">CRITERIOS EVALUABLES DE FORMA AUTOMÁTICA MEDIANTE FÓRMULAS </t>
  </si>
  <si>
    <t>De acuerdo con el siguiente cuadro de unidades y precios:</t>
  </si>
  <si>
    <t>CUADRO DE UNIDADES Y PRECIOS</t>
  </si>
  <si>
    <t>TSA0069196</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</si>
  <si>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SUMINISTRO E INSTALACIÓN DE PUERTAS SECCIONALES Y CORREDERA PARA EL HOSPITAL DE MELILLA' Ref.: TSA0069196</t>
    </r>
    <r>
      <rPr>
        <sz val="10"/>
        <rFont val="Arial"/>
        <family val="2"/>
      </rPr>
      <t>, se compromete en nombre propio o de la empresa a que representa, a prestar el objeto del presente pliego por un importe total de:</t>
    </r>
  </si>
  <si>
    <t>Nº Uds.</t>
  </si>
  <si>
    <t>Ud.</t>
  </si>
  <si>
    <t>Descripción</t>
  </si>
  <si>
    <t>Precio unit. (IPSI no incluido)</t>
  </si>
  <si>
    <t>Importe (IPSI no incluido)</t>
  </si>
  <si>
    <t>245517</t>
  </si>
  <si>
    <t>ud</t>
  </si>
  <si>
    <t>Puerta seccional industrial de 4,80x3,00 m, con puerta de acceso peatonal y seis ventanas ovales de 650x337, construida en paneles de 45 mm de doble chapa de acero laminado, cincado, gofrado y lacado, con cámara interior de poliuretano expandido y chapas de refuerzo, juntas flexibles de estanqueidad, guías, muelles de torsión regulables y con guía de elevación en techo estándar, apertura automática mediante grupo electromecánico a techo con transmisión mediante cadena fija silenciosa, armario de maniobra para el circuito impreso integrado, componentes electrónicos de maniobra, accionamiento ultrasónico a distancia, pulsador interior, equipo electrónico digital, receptor, emisor monocanal, fotocélula de seguridad y demás elementos necesarios para su funcionamiento, patillas de fijación a obra, elaborada en taller, ajuste y montaje en obra. Mecanismos automáticos con marcado CE y DdP (Declaración de prestaciones) según Reglamento (UE) 305/2011. Totalmente instalada y funcionando.</t>
  </si>
  <si>
    <t>245518</t>
  </si>
  <si>
    <t>Puerta seccional industrial de 6,50x3,00 m, con puerta de acceso peatonal y seis ventanas ovales de 650x337, construida en paneles de 45 mm de doble chapa de acero laminado, cincado, gofrado y lacado, con cámara interior de poliuretano expandido y chapas de refuerzo, juntas flexibles de estanqueidad, guías, muelles de torsión regulables y con guía de elevación en techo estándar, apertura automática mediante grupo electromecánico a techo con transmisión mediante cadena fija silenciosa, armario de maniobra para el circuito impreso integrado, componentes electrónicos de maniobra, accionamiento ultrasónico a distancia, pulsador interior, equipo electrónico digital, receptor, emisor monocanal, fotocélula de seguridad y demás elementos necesarios para su funcionamiento, patillas de fijación a obra, elaborada en taller, ajuste y montaje en obra. Mecanismos automáticos con marcado CE y DdP (Declaración de prestaciones) según Reglamento (UE) 305/2011. Totalmente instalada y funcionando.</t>
  </si>
  <si>
    <t>245519</t>
  </si>
  <si>
    <t>Puerta seccional industrial de 5,50x2,40 m, con puerta de acceso peatonal y seis ventanas ovales de 650x337, construida en paneles de 45 mm de doble chapa de acero laminado, cincado, gofrado y lacado, con cámara interior de poliuretano expandido y chapas de refuerzo, juntas flexibles de estanqueidad, guías, muelles de torsión regulables y con guía de elevación en techo estándar, apertura automática mediante grupo electromecánico a techo con transmisión mediante cadena fija silenciosa, armario de maniobra para el circuito impreso integrado, componentes electrónicos de maniobra, accionamiento ultrasónico a distancia, pulsador interior, equipo electrónico digital, receptor, emisor monocanal, fotocélula de seguridad y demás elementos necesarios para su funcionamiento, patillas de fijación a obra, elaborada en taller, ajuste y montaje en obra. Mecanismos automáticos con marcado CE y DdP (Declaración de prestaciones) según Reglamento (UE) 305/2011. Totalmente instalada y funcionando.</t>
  </si>
  <si>
    <t>247612</t>
  </si>
  <si>
    <t xml:space="preserve">Puerta corredera recta de 1 hoja de 4,00x3,50 m. Fabricada en estructura perimetral mediante tubo de acero laminado en frío de 60x40x1,5 mm, forrada mediante chapa tipo talsa de 0,8 mm de espesor, colocada en disposición vertical/horizontal, provista de U de 60 invertida adosada horizontalmente colocada en la parte superior de la puerta para guiado de la misma, con rodamientos de acero para U de 60 mm. La puerta incluye 2 ruedas torneadas galvanizadas con rodamientos auto engrasados apoyadas sobre carril recibido con T y varilla calibrada de redondo Ø 20 mm, puente completo cerrado de chapa fabricado en tubo de acero laminado en frío de 60x40x1,5 mm, el acabado de la puerta se entregará con 2 manos de imprimación. Automatizada mediante operador monofásico de 330 w y 1,5 A para pesos de puerta de hasta 600 kg, bañado en aceite, provisto de finales de carrera y desbloqueo bajo llave, con velocidad de apertura y cierre de 0,16 m/s,  cuadro de maniobras electrónico, placa de anclaje, cremallera cincada módulo 4, equipo vía radio compuesto por receptor y un mandos a distancia, fotocélula de seguridad emisor - receptor interior y exterior, banda de seguridad vía radio en el borde principal de cierre, y seta de emergencia. Elaborada en fábrica, ajuste y montaje en obra. Automáticos con marcado CE y DdP (Declaración de prestaciones) según Reglamento (UE) 305/2011, conforme a UNE-EN 13241-1. Totalmente instalada y funcionando._x000D_
</t>
  </si>
  <si>
    <t xml:space="preserve">Total importe base ofertado (IPSI no incluido): </t>
  </si>
  <si>
    <t>Importe de IPSI:</t>
  </si>
  <si>
    <t>Importe total ofertado (IPSI incluido):</t>
  </si>
  <si>
    <t xml:space="preserve"> € IPSI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</si>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</sst>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2" fillId="0" borderId="0" xfId="0" applyFont="1" applyFill="1" applyAlignment="1" applyProtection="1">
      <alignment horizontal="center" vertical="top" wrapText="1"/>
      <protection locked="0"/>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2" fillId="0" borderId="0" xfId="0" applyNumberFormat="1" applyFont="1" applyBorder="1" applyAlignment="1">
      <alignment horizontal="right" vertical="top"/>
    </xf>
    <xf numFmtId="0" fontId="0" fillId="0" borderId="0" xfId="0" applyAlignment="1">
      <alignment horizontal="justify" wrapText="1"/>
    </xf>
    <xf numFmtId="4" fontId="0" fillId="0" borderId="0" xfId="0" applyNumberFormat="1" applyAlignment="1">
      <alignment horizontal="right"/>
    </xf>
    <xf numFmtId="4" fontId="8" fillId="0" borderId="0" xfId="0" applyNumberFormat="1" applyFont="1" applyAlignment="1">
      <alignment horizontal="right"/>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27"/>
  <sheetViews>
    <sheetView tabSelected="1" topLeftCell="B4"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0"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21" t="s">
        <v>0</v>
      </c>
      <c r="E4" s="7"/>
    </row>
    <row r="5" spans="1:13" x14ac:dyDescent="0.2">
      <c r="B5" s="23" t="s">
        <v>1</v>
      </c>
      <c r="C5" s="23"/>
      <c r="D5" s="23"/>
      <c r="E5" s="23"/>
      <c r="F5" s="23"/>
      <c r="M5" s="6"/>
    </row>
    <row r="6" spans="1:13" ht="13.5" customHeight="1" x14ac:dyDescent="0.2">
      <c r="B6" s="20"/>
      <c r="C6" s="20"/>
      <c r="D6" s="20"/>
      <c r="E6" s="20"/>
      <c r="F6" s="20"/>
      <c r="M6" s="6"/>
    </row>
    <row r="7" spans="1:13" ht="89.25" customHeight="1" x14ac:dyDescent="0.2">
      <c r="B7" s="25" t="s">
        <v>5</v>
      </c>
      <c r="C7" s="26"/>
      <c r="D7" s="26"/>
      <c r="E7" s="26"/>
      <c r="F7" s="26"/>
      <c r="M7" s="6"/>
    </row>
    <row r="8" spans="1:13" s="18" customFormat="1" ht="15" customHeight="1" x14ac:dyDescent="0.2">
      <c r="A8" s="16"/>
      <c r="B8" s="46">
        <f xml:space="preserve"> + F20</f>
        <v>0</v>
      </c>
      <c r="C8" s="24"/>
      <c r="D8" s="17" t="s">
        <v>23</v>
      </c>
      <c r="E8" s="17"/>
      <c r="F8" s="17"/>
      <c r="M8" s="19"/>
    </row>
    <row r="9" spans="1:13" x14ac:dyDescent="0.2">
      <c r="B9" s="22" t="s">
        <v>2</v>
      </c>
      <c r="C9" s="22"/>
      <c r="D9" s="22"/>
      <c r="E9" s="22"/>
      <c r="F9" s="22"/>
      <c r="M9" s="6"/>
    </row>
    <row r="10" spans="1:13" x14ac:dyDescent="0.2">
      <c r="B10" s="12"/>
      <c r="C10" s="12"/>
      <c r="D10" s="13"/>
      <c r="E10" s="14"/>
      <c r="F10" s="15"/>
      <c r="M10" s="6"/>
    </row>
    <row r="11" spans="1:13" x14ac:dyDescent="0.2">
      <c r="D11" s="11" t="s">
        <v>3</v>
      </c>
      <c r="M11" s="6"/>
    </row>
    <row r="12" spans="1:13" x14ac:dyDescent="0.2">
      <c r="M12" s="6"/>
    </row>
    <row r="13" spans="1:13" s="28" customFormat="1" ht="38.25" x14ac:dyDescent="0.2">
      <c r="A13" s="27"/>
      <c r="B13" s="30" t="s">
        <v>6</v>
      </c>
      <c r="C13" s="31" t="s">
        <v>7</v>
      </c>
      <c r="D13" s="32" t="s">
        <v>8</v>
      </c>
      <c r="E13" s="33" t="s">
        <v>9</v>
      </c>
      <c r="F13" s="34" t="s">
        <v>10</v>
      </c>
      <c r="M13" s="29"/>
    </row>
    <row r="14" spans="1:13" s="28" customFormat="1" ht="216.75" x14ac:dyDescent="0.2">
      <c r="A14" s="27" t="s">
        <v>11</v>
      </c>
      <c r="B14" s="35">
        <v>2</v>
      </c>
      <c r="C14" s="35" t="s">
        <v>12</v>
      </c>
      <c r="D14" s="36" t="s">
        <v>13</v>
      </c>
      <c r="E14" s="38"/>
      <c r="F14" s="37">
        <f>IF(AND(ISEVEN(ROUND(E14,5)* B14*10^2),ROUND(MOD(ROUND(E14,5)* B14*10^2,1),2)&lt;=0.5),ROUNDDOWN(ROUND(E14,5)* B14,2),ROUND(ROUND(E14,5)* B14,2))</f>
        <v>0</v>
      </c>
      <c r="G14" s="28">
        <f>IF(AND(ISEVEN(H14*10^2),ROUND(MOD(H14*10^2,1),2)&lt;=0.5),ROUNDDOWN(H14,2),ROUND(H14,2))</f>
        <v>0</v>
      </c>
      <c r="H14" s="28">
        <f>0.1 * F14</f>
        <v>0</v>
      </c>
      <c r="M14" s="29"/>
    </row>
    <row r="15" spans="1:13" s="28" customFormat="1" ht="216.75" x14ac:dyDescent="0.2">
      <c r="A15" s="27" t="s">
        <v>14</v>
      </c>
      <c r="B15" s="35">
        <v>1</v>
      </c>
      <c r="C15" s="35" t="s">
        <v>12</v>
      </c>
      <c r="D15" s="36" t="s">
        <v>15</v>
      </c>
      <c r="E15" s="38"/>
      <c r="F15" s="37">
        <f>IF(AND(ISEVEN(ROUND(E15,5)* B15*10^2),ROUND(MOD(ROUND(E15,5)* B15*10^2,1),2)&lt;=0.5),ROUNDDOWN(ROUND(E15,5)* B15,2),ROUND(ROUND(E15,5)* B15,2))</f>
        <v>0</v>
      </c>
      <c r="G15" s="28">
        <f>IF(AND(ISEVEN(H15*10^2),ROUND(MOD(H15*10^2,1),2)&lt;=0.5),ROUNDDOWN(H15,2),ROUND(H15,2))</f>
        <v>0</v>
      </c>
      <c r="H15" s="28">
        <f>0.1 * F15</f>
        <v>0</v>
      </c>
      <c r="M15" s="29"/>
    </row>
    <row r="16" spans="1:13" s="28" customFormat="1" ht="216.75" x14ac:dyDescent="0.2">
      <c r="A16" s="27" t="s">
        <v>16</v>
      </c>
      <c r="B16" s="35">
        <v>5</v>
      </c>
      <c r="C16" s="35" t="s">
        <v>12</v>
      </c>
      <c r="D16" s="36" t="s">
        <v>17</v>
      </c>
      <c r="E16" s="38"/>
      <c r="F16" s="37">
        <f>IF(AND(ISEVEN(ROUND(E16,5)* B16*10^2),ROUND(MOD(ROUND(E16,5)* B16*10^2,1),2)&lt;=0.5),ROUNDDOWN(ROUND(E16,5)* B16,2),ROUND(ROUND(E16,5)* B16,2))</f>
        <v>0</v>
      </c>
      <c r="G16" s="28">
        <f>IF(AND(ISEVEN(H16*10^2),ROUND(MOD(H16*10^2,1),2)&lt;=0.5),ROUNDDOWN(H16,2),ROUND(H16,2))</f>
        <v>0</v>
      </c>
      <c r="H16" s="28">
        <f>0.1 * F16</f>
        <v>0</v>
      </c>
      <c r="M16" s="29"/>
    </row>
    <row r="17" spans="1:13" s="28" customFormat="1" ht="331.5" x14ac:dyDescent="0.2">
      <c r="A17" s="27" t="s">
        <v>18</v>
      </c>
      <c r="B17" s="35">
        <v>1</v>
      </c>
      <c r="C17" s="35" t="s">
        <v>12</v>
      </c>
      <c r="D17" s="36" t="s">
        <v>19</v>
      </c>
      <c r="E17" s="38"/>
      <c r="F17" s="37">
        <f>IF(AND(ISEVEN(ROUND(E17,5)* B17*10^2),ROUND(MOD(ROUND(E17,5)* B17*10^2,1),2)&lt;=0.5),ROUNDDOWN(ROUND(E17,5)* B17,2),ROUND(ROUND(E17,5)* B17,2))</f>
        <v>0</v>
      </c>
      <c r="G17" s="28">
        <f>IF(AND(ISEVEN(H17*10^2),ROUND(MOD(H17*10^2,1),2)&lt;=0.5),ROUNDDOWN(H17,2),ROUND(H17,2))</f>
        <v>0</v>
      </c>
      <c r="H17" s="28">
        <f>0.1 * F17</f>
        <v>0</v>
      </c>
      <c r="M17" s="29"/>
    </row>
    <row r="18" spans="1:13" s="40" customFormat="1" ht="27.95" customHeight="1" x14ac:dyDescent="0.2">
      <c r="A18" s="39"/>
      <c r="B18" s="41"/>
      <c r="C18" s="42"/>
      <c r="D18" s="43"/>
      <c r="E18" s="44" t="s">
        <v>20</v>
      </c>
      <c r="F18" s="45">
        <f>SUM(F14:F17)</f>
        <v>0</v>
      </c>
    </row>
    <row r="19" spans="1:13" s="40" customFormat="1" ht="27.95" customHeight="1" x14ac:dyDescent="0.2">
      <c r="A19" s="39"/>
      <c r="B19" s="41"/>
      <c r="C19" s="42"/>
      <c r="D19" s="43"/>
      <c r="E19" s="44" t="s">
        <v>21</v>
      </c>
      <c r="F19" s="45">
        <f>SUM(G14:G17)</f>
        <v>0</v>
      </c>
    </row>
    <row r="20" spans="1:13" s="40" customFormat="1" ht="27.95" customHeight="1" x14ac:dyDescent="0.2">
      <c r="A20" s="39"/>
      <c r="B20" s="41"/>
      <c r="C20" s="42"/>
      <c r="D20" s="43"/>
      <c r="E20" s="44" t="s">
        <v>22</v>
      </c>
      <c r="F20" s="45">
        <f>SUM(F18:F19)</f>
        <v>0</v>
      </c>
    </row>
    <row r="24" spans="1:13" ht="51" customHeight="1" x14ac:dyDescent="0.2">
      <c r="B24" s="47" t="s">
        <v>24</v>
      </c>
      <c r="C24" s="47"/>
      <c r="D24" s="47"/>
      <c r="E24" s="47"/>
      <c r="F24" s="47"/>
    </row>
    <row r="26" spans="1:13" x14ac:dyDescent="0.2">
      <c r="F26" s="48" t="s">
        <v>25</v>
      </c>
    </row>
    <row r="27" spans="1:13" x14ac:dyDescent="0.2">
      <c r="F27" s="49" t="s">
        <v>26</v>
      </c>
    </row>
  </sheetData>
  <sheetProtection algorithmName="SHA-512" hashValue="nbm5jPXsxvV7I2jc3arrm/dKVWFOIghTlu57iAEh3DzJAT6176uWf4Xy6BLQsc93KdLPJgJW27a24smpbCZQbQ==" saltValue="IFFut7UFO1s/W/+AIuINzA==" spinCount="100000" sheet="1" objects="1" scenarios="1" formatRows="0" selectLockedCells="1"/>
  <mergeCells count="5">
    <mergeCell ref="B9:F9"/>
    <mergeCell ref="B5:F5"/>
    <mergeCell ref="B8:C8"/>
    <mergeCell ref="B7:F7"/>
    <mergeCell ref="B24:F24"/>
  </mergeCells>
  <phoneticPr fontId="0" type="noConversion"/>
  <conditionalFormatting sqref="F10:F23 F2:F4 F25: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2020-06-19T09:09:32Z</dcterms:modified>
</cp:coreProperties>
</file>