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
    </mc:Choice>
  </mc:AlternateContent>
  <bookViews>
    <workbookView xWindow="240" yWindow="90" windowWidth="18780" windowHeight="13020"/>
  </bookViews>
  <sheets>
    <sheet name="Hoja1" sheetId="1" r:id="rId1"/>
  </sheets>
  <definedNames>
    <definedName name="_xlnm.Print_Titles" localSheetId="0">Hoja1!$1:$1</definedName>
  </definedNames>
  <calcPr calcId="162913"/>
</workbook>
</file>

<file path=xl/calcChain.xml><?xml version="1.0" encoding="utf-8"?>
<calcChain xmlns="http://schemas.openxmlformats.org/spreadsheetml/2006/main">
  <c r="B8" i="1" l="1"/>
  <c r="F40" i="1"/>
  <c r="F39" i="1"/>
  <c r="F38" i="1"/>
  <c r="G37" i="1"/>
  <c r="H37" i="1"/>
  <c r="F37" i="1"/>
  <c r="G36" i="1"/>
  <c r="H36" i="1"/>
  <c r="F36" i="1"/>
  <c r="G35" i="1"/>
  <c r="H35" i="1"/>
  <c r="F35" i="1"/>
  <c r="G34" i="1"/>
  <c r="H34" i="1"/>
  <c r="F34" i="1"/>
  <c r="G33" i="1"/>
  <c r="H33" i="1"/>
  <c r="F33" i="1"/>
  <c r="F27" i="1"/>
  <c r="F26" i="1"/>
  <c r="F25" i="1"/>
  <c r="G24" i="1"/>
  <c r="H24" i="1"/>
  <c r="F24" i="1"/>
  <c r="G23" i="1"/>
  <c r="H23" i="1"/>
  <c r="F23" i="1"/>
  <c r="G22" i="1"/>
  <c r="H22" i="1"/>
  <c r="F22" i="1"/>
  <c r="G21" i="1"/>
  <c r="H21" i="1"/>
  <c r="F21" i="1"/>
  <c r="G20" i="1"/>
  <c r="H20" i="1"/>
  <c r="F20" i="1"/>
  <c r="G19" i="1"/>
  <c r="H19" i="1"/>
  <c r="F19" i="1"/>
  <c r="G18" i="1"/>
  <c r="H18" i="1"/>
  <c r="F18" i="1"/>
  <c r="G17" i="1"/>
  <c r="H17" i="1"/>
  <c r="F17" i="1"/>
  <c r="G16" i="1"/>
  <c r="H16" i="1"/>
  <c r="F16" i="1"/>
</calcChain>
</file>

<file path=xl/sharedStrings.xml><?xml version="1.0" encoding="utf-8"?>
<sst xmlns="http://schemas.openxmlformats.org/spreadsheetml/2006/main" count="72" uniqueCount="56">
  <si>
    <t>ANEJO I</t>
  </si>
  <si>
    <t xml:space="preserve">CRITERIOS EVALUABLES DE FORMA AUTOMÁTICA MEDIANTE FÓRMULAS </t>
  </si>
  <si>
    <t>De acuerdo con el siguiente cuadro de unidades y precios:</t>
  </si>
  <si>
    <t>CUADRO DE UNIDADES Y PRECIOS</t>
  </si>
  <si>
    <t>TSA0070403</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</si>
  <si>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EJECUCIÓN DE PILOTES DE Ø1.500 Y Ø1.200  EN VIAL CONEXIÓN ARROYO PANEQUE EN LA CIUDAD AUTÓNOMA DE CEUTA' Ref.: TSA0070403</t>
    </r>
    <r>
      <rPr>
        <sz val="10"/>
        <rFont val="Arial"/>
        <family val="2"/>
      </rPr>
      <t>, se compromete en nombre propio o de la empresa a que representa, a prestar el objeto del presente pliego por un importe total de:</t>
    </r>
  </si>
  <si>
    <t>Lote 1: PERFORACIÓN PILOTES 1.500-1.200 MM</t>
  </si>
  <si>
    <t>Nº Uds.</t>
  </si>
  <si>
    <t>Ud.</t>
  </si>
  <si>
    <t>Descripción</t>
  </si>
  <si>
    <t>Precio unit. (IPSI no incluido)</t>
  </si>
  <si>
    <t>Importe (IPSI no incluido)</t>
  </si>
  <si>
    <t>PERFORACIÓN PILOTES 1.500-1.200 MM</t>
  </si>
  <si>
    <t>263813</t>
  </si>
  <si>
    <t>ud</t>
  </si>
  <si>
    <t>Transporte, montaje y retirada del equipo y medios auxiliares (incluido pilotadora, útiles de perforación y grúa auxiliar) para ejecución de pilotes de diámetro 1.500 mm.</t>
  </si>
  <si>
    <t>263814</t>
  </si>
  <si>
    <t>Transporte, montaje y retirada de entubación recuperable ( camisas) hasta 16 metros de profundidad para pilotes de diámetros 1.500 mm.</t>
  </si>
  <si>
    <t>263815</t>
  </si>
  <si>
    <t>ml</t>
  </si>
  <si>
    <t>Perforación de pilote (en cualquier tipo de terreno incluyendo roca) de diámetro de 1.500 mm, ejecutado in situ por método rotación con entubación recuperable hasta 16 m de profundidad. Incluida colocación de armadura y vertido de hormigón (sin incluir hormigón ni acero). No incluido uso de widia. Incluida la posibilidad de trabajos nocturnos. Incluida vigilancia, custodia y guardería de la maquinaria según PPT.Medido en longitud teórica del pilote descontando la longitud del descabezado del pilote (un diámetro). En el caso de que la armadura sea suministrada en tramos de 12 metros, los tiempos de ensamblajes no serán cosiderados tiempo de parada de equipo de perforación de pilotes.</t>
  </si>
  <si>
    <t>263816</t>
  </si>
  <si>
    <t>h</t>
  </si>
  <si>
    <t>Uso eventual de herramientas especiales con picas de widia y/o cualquier herramienta necesaria, para la demolición de obstáculos naturales o artificiales que se encontrasen en el trascurso de las perforaciones, así como para empotrar en terrenos duros de cualquier naturaleza, durante la perforación de diámetro 1.500 mm. Incluso limpieza del fondo de la excavación mediante el uso de cazo ("bucket"). El estrato rocoso está previsto aparezca a los 17 m (capa II del estudio geotécnico mencionado). Se ha estimado, según los datos del geotécnico, una velocidad de perforación en roca de unos 0,5 h/m de perforación con widia en pilotes de 1500 mm.</t>
  </si>
  <si>
    <t>263818</t>
  </si>
  <si>
    <t xml:space="preserve">Transporte, montaje y retirada del equipo y medios auxiliares (incluido pilotadora, útiles de perforación y grúa auxiliar) para ejecución de pilotes de diámetro 1.200 mm. _x000D_
</t>
  </si>
  <si>
    <t>263819</t>
  </si>
  <si>
    <t>Transporte, montaje y retirada de entubación recuperable ( camisas) hasta 16 metros de profundidad para pilotes de diámetros 1.200 mm. Incluido transporte intermedio entre tajos dentro de obra si fuese necesario y medios auxiliares.</t>
  </si>
  <si>
    <t>263820</t>
  </si>
  <si>
    <t>Perforación de pilote (en cualquier tipo de terreno incluyendo roca) de diámetro de 1.200 mm, ejecutado in situ por método rotación con entubación recuperable hasta 16 m de profundidad. Incluida colocación de armadura y vertido de hormigón (sin incluir hormigón ni acero). No incluido uso de widia. Incluida la posibilidad de trabajos nocturnos. Incluida vigilancia, custodia y guardería de la maquinaria según PPT. Medido en longitud teórica del pilote descontando la longitud del descabezado del pilote (un diámetro). En el caso de que la armadura sea suministrada en tramos de 12 metros, los tiempos de ensamblajes no serán considerados tiempo de parada de equipo de perforación de pilotes.</t>
  </si>
  <si>
    <t>263829</t>
  </si>
  <si>
    <t>Uso eventual de herramientas especiales con picas de widia y/o cualquier herramienta necesaria, para la demolición de obstáculos naturales o artificiales que se encontrasen en el trascurso de las perforaciones, así como para empotrar en terrenos duros de cualquier naturaleza, durante la perforación de diámetro 1.200 mm. Incluso limpieza del fondo de la excavación mediante el uso de cazo ("bucket"). El estrato rocoso está previsto aparezca a los 17 m (capa II del estudio geotécnico mencionado). Se ha estimado, según los datos del geotécnico, una velocidad de perforación en roca de unos 0,5 h/m de perforación con widia en pilotes de 1200 mm.</t>
  </si>
  <si>
    <t>263821</t>
  </si>
  <si>
    <t>Unidad de medición de la verticalidad de la perforación de pilotes mediante el equipo BIT de Piletest o similar (6 tomas de datos por pilote, en la operación de bajada -3 tomas- y en la operación de subida -3 tomas-)  según metodología detallada en PPT. Incluso redacción de informe con los resultados y gráficos obtenidos.</t>
  </si>
  <si>
    <t xml:space="preserve">Total importe base ofertado Lote 1 (IPSI no incluido): </t>
  </si>
  <si>
    <t>Importe de IPSI:</t>
  </si>
  <si>
    <t>Importe total ofertado Lote 1 (IPSI incluido):</t>
  </si>
  <si>
    <t>Lote 2: INYECCIONES PILOTES EN PUNTA</t>
  </si>
  <si>
    <t>INYECCIONES PILOTES EN PUNTA DE PILOTES</t>
  </si>
  <si>
    <t>263823</t>
  </si>
  <si>
    <t>Transporte, montaje y retirada de equipos y útiles de perforación, incluidos medios auxiliares, para la ejecución de perforación e inyección en punta de pilotes 1.500 y 1.200 mm.</t>
  </si>
  <si>
    <t>263826</t>
  </si>
  <si>
    <t>Perforación en Vacío en Pilotes de 1500 y 1200 a través de tubo de 100 mm empotrado en el pilote. Medido en longitud teórica del pilote descontando 0.5 metros en punta por cada perforación.</t>
  </si>
  <si>
    <t>263827</t>
  </si>
  <si>
    <t>Perforación bajo punta de pilote, con longitud mínima de 2 metros en roca y/o hormigón.</t>
  </si>
  <si>
    <t>263828</t>
  </si>
  <si>
    <t>kg</t>
  </si>
  <si>
    <t>Inyección de mortero en punta de pilotes de1500 y 1200 mm a través de tubos de 100 mm empotrado en el pilote con dotación mínima de 600 kg por pilote (300 kg en cada tubo hasta alcanzar presión de cierre), según metodología detallada en PPT.</t>
  </si>
  <si>
    <t>263834</t>
  </si>
  <si>
    <t>Posicionamiento del equipo de inyección en punta, incluso equipos auxiliares, computado por unidad de pilote a inyectar en punta.</t>
  </si>
  <si>
    <t xml:space="preserve">Total importe base ofertado Lote 2 (IPSI no incluido): </t>
  </si>
  <si>
    <t>Importe total ofertado Lote 2 (IPSI incluido):</t>
  </si>
  <si>
    <t xml:space="preserve"> € IPSI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</si>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</sst>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3" xfId="0" applyFont="1" applyFill="1" applyBorder="1" applyAlignment="1">
      <alignment vertical="top" wrapText="1"/>
    </xf>
    <xf numFmtId="0" fontId="2" fillId="2" borderId="3" xfId="0" applyNumberFormat="1" applyFont="1" applyFill="1" applyBorder="1"/>
    <xf numFmtId="4" fontId="2" fillId="2" borderId="4" xfId="0" applyNumberFormat="1" applyFont="1" applyFill="1" applyBorder="1"/>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47"/>
  <sheetViews>
    <sheetView tabSelected="1" topLeftCell="B4"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23" t="s">
        <v>1</v>
      </c>
      <c r="C5" s="23"/>
      <c r="D5" s="23"/>
      <c r="E5" s="23"/>
      <c r="F5" s="23"/>
      <c r="M5" s="6"/>
    </row>
    <row r="6" spans="1:13" ht="13.5" customHeight="1" x14ac:dyDescent="0.2">
      <c r="B6" s="20"/>
      <c r="C6" s="20"/>
      <c r="D6" s="20"/>
      <c r="E6" s="20"/>
      <c r="F6" s="20"/>
      <c r="M6" s="6"/>
    </row>
    <row r="7" spans="1:13" ht="89.25" customHeight="1" x14ac:dyDescent="0.2">
      <c r="B7" s="25" t="s">
        <v>5</v>
      </c>
      <c r="C7" s="26"/>
      <c r="D7" s="26"/>
      <c r="E7" s="26"/>
      <c r="F7" s="26"/>
      <c r="M7" s="6"/>
    </row>
    <row r="8" spans="1:13" s="18" customFormat="1" ht="15" customHeight="1" x14ac:dyDescent="0.2">
      <c r="A8" s="16"/>
      <c r="B8" s="52">
        <f xml:space="preserve"> + F27 + F40</f>
        <v>0</v>
      </c>
      <c r="C8" s="24"/>
      <c r="D8" s="17" t="s">
        <v>52</v>
      </c>
      <c r="E8" s="17"/>
      <c r="F8" s="17"/>
      <c r="M8" s="19"/>
    </row>
    <row r="9" spans="1:13" x14ac:dyDescent="0.2">
      <c r="B9" s="22" t="s">
        <v>2</v>
      </c>
      <c r="C9" s="22"/>
      <c r="D9" s="22"/>
      <c r="E9" s="22"/>
      <c r="F9" s="22"/>
      <c r="M9" s="6"/>
    </row>
    <row r="10" spans="1:13" x14ac:dyDescent="0.2">
      <c r="B10" s="12"/>
      <c r="C10" s="12"/>
      <c r="D10" s="13"/>
      <c r="E10" s="14"/>
      <c r="F10" s="15"/>
      <c r="M10" s="6"/>
    </row>
    <row r="11" spans="1:13" x14ac:dyDescent="0.2">
      <c r="D11" s="11" t="s">
        <v>3</v>
      </c>
      <c r="M11" s="6"/>
    </row>
    <row r="12" spans="1:13" x14ac:dyDescent="0.2">
      <c r="M12" s="6"/>
    </row>
    <row r="13" spans="1:13" ht="17.25" customHeight="1" x14ac:dyDescent="0.2">
      <c r="B13" s="27" t="s">
        <v>6</v>
      </c>
      <c r="C13" s="28"/>
      <c r="D13" s="29"/>
      <c r="E13" s="30"/>
      <c r="F13" s="31"/>
      <c r="M13" s="6"/>
    </row>
    <row r="14" spans="1:13" s="33" customFormat="1" ht="38.25" x14ac:dyDescent="0.2">
      <c r="A14" s="32"/>
      <c r="B14" s="35" t="s">
        <v>7</v>
      </c>
      <c r="C14" s="36" t="s">
        <v>8</v>
      </c>
      <c r="D14" s="37" t="s">
        <v>9</v>
      </c>
      <c r="E14" s="38" t="s">
        <v>10</v>
      </c>
      <c r="F14" s="39" t="s">
        <v>11</v>
      </c>
      <c r="M14" s="34"/>
    </row>
    <row r="15" spans="1:13" s="33" customFormat="1" ht="15.75" customHeight="1" x14ac:dyDescent="0.2">
      <c r="A15" s="32"/>
      <c r="B15" s="40"/>
      <c r="C15" s="40"/>
      <c r="D15" s="41" t="s">
        <v>12</v>
      </c>
      <c r="E15" s="42"/>
      <c r="F15" s="43"/>
      <c r="M15" s="34"/>
    </row>
    <row r="16" spans="1:13" s="33" customFormat="1" ht="38.25" x14ac:dyDescent="0.2">
      <c r="A16" s="32" t="s">
        <v>13</v>
      </c>
      <c r="B16" s="40">
        <v>1</v>
      </c>
      <c r="C16" s="40" t="s">
        <v>14</v>
      </c>
      <c r="D16" s="41" t="s">
        <v>15</v>
      </c>
      <c r="E16" s="44"/>
      <c r="F16" s="43">
        <f>IF(AND(ISEVEN(ROUND(E16,5)* B16*10^2),ROUND(MOD(ROUND(E16,5)* B16*10^2,1),2)&lt;=0.5),ROUNDDOWN(ROUND(E16,5)* B16,2),ROUND(ROUND(E16,5)* B16,2))</f>
        <v>0</v>
      </c>
      <c r="G16" s="33">
        <f>IF(AND(ISEVEN(H16*10^2),ROUND(MOD(H16*10^2,1),2)&lt;=0.5),ROUNDDOWN(H16,2),ROUND(H16,2))</f>
        <v>0</v>
      </c>
      <c r="H16" s="33">
        <f>0.1 * F16</f>
        <v>0</v>
      </c>
      <c r="M16" s="34"/>
    </row>
    <row r="17" spans="1:13" s="33" customFormat="1" ht="38.25" x14ac:dyDescent="0.2">
      <c r="A17" s="32" t="s">
        <v>16</v>
      </c>
      <c r="B17" s="40">
        <v>5</v>
      </c>
      <c r="C17" s="40" t="s">
        <v>14</v>
      </c>
      <c r="D17" s="41" t="s">
        <v>17</v>
      </c>
      <c r="E17" s="44"/>
      <c r="F17" s="43">
        <f>IF(AND(ISEVEN(ROUND(E17,5)* B17*10^2),ROUND(MOD(ROUND(E17,5)* B17*10^2,1),2)&lt;=0.5),ROUNDDOWN(ROUND(E17,5)* B17,2),ROUND(ROUND(E17,5)* B17,2))</f>
        <v>0</v>
      </c>
      <c r="G17" s="33">
        <f>IF(AND(ISEVEN(H17*10^2),ROUND(MOD(H17*10^2,1),2)&lt;=0.5),ROUNDDOWN(H17,2),ROUND(H17,2))</f>
        <v>0</v>
      </c>
      <c r="H17" s="33">
        <f>0.1 * F17</f>
        <v>0</v>
      </c>
      <c r="M17" s="34"/>
    </row>
    <row r="18" spans="1:13" s="33" customFormat="1" ht="153" x14ac:dyDescent="0.2">
      <c r="A18" s="32" t="s">
        <v>18</v>
      </c>
      <c r="B18" s="40">
        <v>696</v>
      </c>
      <c r="C18" s="40" t="s">
        <v>19</v>
      </c>
      <c r="D18" s="41" t="s">
        <v>20</v>
      </c>
      <c r="E18" s="44"/>
      <c r="F18" s="43">
        <f>IF(AND(ISEVEN(ROUND(E18,5)* B18*10^2),ROUND(MOD(ROUND(E18,5)* B18*10^2,1),2)&lt;=0.5),ROUNDDOWN(ROUND(E18,5)* B18,2),ROUND(ROUND(E18,5)* B18,2))</f>
        <v>0</v>
      </c>
      <c r="G18" s="33">
        <f>IF(AND(ISEVEN(H18*10^2),ROUND(MOD(H18*10^2,1),2)&lt;=0.5),ROUNDDOWN(H18,2),ROUND(H18,2))</f>
        <v>0</v>
      </c>
      <c r="H18" s="33">
        <f>0.1 * F18</f>
        <v>0</v>
      </c>
    </row>
    <row r="19" spans="1:13" s="33" customFormat="1" ht="140.25" x14ac:dyDescent="0.2">
      <c r="A19" s="32" t="s">
        <v>21</v>
      </c>
      <c r="B19" s="40">
        <v>144</v>
      </c>
      <c r="C19" s="40" t="s">
        <v>22</v>
      </c>
      <c r="D19" s="41" t="s">
        <v>23</v>
      </c>
      <c r="E19" s="44"/>
      <c r="F19" s="43">
        <f>IF(AND(ISEVEN(ROUND(E19,5)* B19*10^2),ROUND(MOD(ROUND(E19,5)* B19*10^2,1),2)&lt;=0.5),ROUNDDOWN(ROUND(E19,5)* B19,2),ROUND(ROUND(E19,5)* B19,2))</f>
        <v>0</v>
      </c>
      <c r="G19" s="33">
        <f>IF(AND(ISEVEN(H19*10^2),ROUND(MOD(H19*10^2,1),2)&lt;=0.5),ROUNDDOWN(H19,2),ROUND(H19,2))</f>
        <v>0</v>
      </c>
      <c r="H19" s="33">
        <f>0.1 * F19</f>
        <v>0</v>
      </c>
    </row>
    <row r="20" spans="1:13" s="33" customFormat="1" ht="51" x14ac:dyDescent="0.2">
      <c r="A20" s="32" t="s">
        <v>24</v>
      </c>
      <c r="B20" s="40">
        <v>1</v>
      </c>
      <c r="C20" s="40" t="s">
        <v>14</v>
      </c>
      <c r="D20" s="41" t="s">
        <v>25</v>
      </c>
      <c r="E20" s="44"/>
      <c r="F20" s="43">
        <f>IF(AND(ISEVEN(ROUND(E20,5)* B20*10^2),ROUND(MOD(ROUND(E20,5)* B20*10^2,1),2)&lt;=0.5),ROUNDDOWN(ROUND(E20,5)* B20,2),ROUND(ROUND(E20,5)* B20,2))</f>
        <v>0</v>
      </c>
      <c r="G20" s="33">
        <f>IF(AND(ISEVEN(H20*10^2),ROUND(MOD(H20*10^2,1),2)&lt;=0.5),ROUNDDOWN(H20,2),ROUND(H20,2))</f>
        <v>0</v>
      </c>
      <c r="H20" s="33">
        <f>0.1 * F20</f>
        <v>0</v>
      </c>
    </row>
    <row r="21" spans="1:13" s="33" customFormat="1" ht="51" x14ac:dyDescent="0.2">
      <c r="A21" s="32" t="s">
        <v>26</v>
      </c>
      <c r="B21" s="40">
        <v>5</v>
      </c>
      <c r="C21" s="40" t="s">
        <v>14</v>
      </c>
      <c r="D21" s="41" t="s">
        <v>27</v>
      </c>
      <c r="E21" s="44"/>
      <c r="F21" s="43">
        <f>IF(AND(ISEVEN(ROUND(E21,5)* B21*10^2),ROUND(MOD(ROUND(E21,5)* B21*10^2,1),2)&lt;=0.5),ROUNDDOWN(ROUND(E21,5)* B21,2),ROUND(ROUND(E21,5)* B21,2))</f>
        <v>0</v>
      </c>
      <c r="G21" s="33">
        <f>IF(AND(ISEVEN(H21*10^2),ROUND(MOD(H21*10^2,1),2)&lt;=0.5),ROUNDDOWN(H21,2),ROUND(H21,2))</f>
        <v>0</v>
      </c>
      <c r="H21" s="33">
        <f>0.1 * F21</f>
        <v>0</v>
      </c>
    </row>
    <row r="22" spans="1:13" s="33" customFormat="1" ht="153" x14ac:dyDescent="0.2">
      <c r="A22" s="32" t="s">
        <v>28</v>
      </c>
      <c r="B22" s="40">
        <v>485</v>
      </c>
      <c r="C22" s="40" t="s">
        <v>19</v>
      </c>
      <c r="D22" s="41" t="s">
        <v>29</v>
      </c>
      <c r="E22" s="44"/>
      <c r="F22" s="43">
        <f>IF(AND(ISEVEN(ROUND(E22,5)* B22*10^2),ROUND(MOD(ROUND(E22,5)* B22*10^2,1),2)&lt;=0.5),ROUNDDOWN(ROUND(E22,5)* B22,2),ROUND(ROUND(E22,5)* B22,2))</f>
        <v>0</v>
      </c>
      <c r="G22" s="33">
        <f>IF(AND(ISEVEN(H22*10^2),ROUND(MOD(H22*10^2,1),2)&lt;=0.5),ROUNDDOWN(H22,2),ROUND(H22,2))</f>
        <v>0</v>
      </c>
      <c r="H22" s="33">
        <f>0.1 * F22</f>
        <v>0</v>
      </c>
    </row>
    <row r="23" spans="1:13" s="33" customFormat="1" ht="140.25" x14ac:dyDescent="0.2">
      <c r="A23" s="32" t="s">
        <v>30</v>
      </c>
      <c r="B23" s="40">
        <v>49</v>
      </c>
      <c r="C23" s="40" t="s">
        <v>22</v>
      </c>
      <c r="D23" s="41" t="s">
        <v>31</v>
      </c>
      <c r="E23" s="44"/>
      <c r="F23" s="43">
        <f>IF(AND(ISEVEN(ROUND(E23,5)* B23*10^2),ROUND(MOD(ROUND(E23,5)* B23*10^2,1),2)&lt;=0.5),ROUNDDOWN(ROUND(E23,5)* B23,2),ROUND(ROUND(E23,5)* B23,2))</f>
        <v>0</v>
      </c>
      <c r="G23" s="33">
        <f>IF(AND(ISEVEN(H23*10^2),ROUND(MOD(H23*10^2,1),2)&lt;=0.5),ROUNDDOWN(H23,2),ROUND(H23,2))</f>
        <v>0</v>
      </c>
      <c r="H23" s="33">
        <f>0.1 * F23</f>
        <v>0</v>
      </c>
    </row>
    <row r="24" spans="1:13" s="33" customFormat="1" ht="76.5" x14ac:dyDescent="0.2">
      <c r="A24" s="32" t="s">
        <v>32</v>
      </c>
      <c r="B24" s="40">
        <v>41</v>
      </c>
      <c r="C24" s="40" t="s">
        <v>14</v>
      </c>
      <c r="D24" s="41" t="s">
        <v>33</v>
      </c>
      <c r="E24" s="44"/>
      <c r="F24" s="43">
        <f>IF(AND(ISEVEN(ROUND(E24,5)* B24*10^2),ROUND(MOD(ROUND(E24,5)* B24*10^2,1),2)&lt;=0.5),ROUNDDOWN(ROUND(E24,5)* B24,2),ROUND(ROUND(E24,5)* B24,2))</f>
        <v>0</v>
      </c>
      <c r="G24" s="33">
        <f>IF(AND(ISEVEN(H24*10^2),ROUND(MOD(H24*10^2,1),2)&lt;=0.5),ROUNDDOWN(H24,2),ROUND(H24,2))</f>
        <v>0</v>
      </c>
      <c r="H24" s="33">
        <f>0.1 * F24</f>
        <v>0</v>
      </c>
    </row>
    <row r="25" spans="1:13" s="46" customFormat="1" ht="27.95" customHeight="1" x14ac:dyDescent="0.2">
      <c r="A25" s="45"/>
      <c r="B25" s="47"/>
      <c r="C25" s="48"/>
      <c r="D25" s="49"/>
      <c r="E25" s="50" t="s">
        <v>34</v>
      </c>
      <c r="F25" s="51">
        <f>SUM(F15:F24)</f>
        <v>0</v>
      </c>
    </row>
    <row r="26" spans="1:13" s="46" customFormat="1" ht="27.95" customHeight="1" x14ac:dyDescent="0.2">
      <c r="A26" s="45"/>
      <c r="B26" s="47"/>
      <c r="C26" s="48"/>
      <c r="D26" s="49"/>
      <c r="E26" s="50" t="s">
        <v>35</v>
      </c>
      <c r="F26" s="51">
        <f>SUM(G15:G24)</f>
        <v>0</v>
      </c>
    </row>
    <row r="27" spans="1:13" s="46" customFormat="1" ht="27.95" customHeight="1" x14ac:dyDescent="0.2">
      <c r="A27" s="45"/>
      <c r="B27" s="47"/>
      <c r="C27" s="48"/>
      <c r="D27" s="49"/>
      <c r="E27" s="50" t="s">
        <v>36</v>
      </c>
      <c r="F27" s="51">
        <f>SUM(F25:F26)</f>
        <v>0</v>
      </c>
    </row>
    <row r="30" spans="1:13" x14ac:dyDescent="0.2">
      <c r="B30" s="27" t="s">
        <v>37</v>
      </c>
      <c r="C30" s="28"/>
      <c r="D30" s="29"/>
      <c r="E30" s="30"/>
      <c r="F30" s="31"/>
    </row>
    <row r="31" spans="1:13" s="33" customFormat="1" ht="38.25" x14ac:dyDescent="0.2">
      <c r="A31" s="32"/>
      <c r="B31" s="35" t="s">
        <v>7</v>
      </c>
      <c r="C31" s="36" t="s">
        <v>8</v>
      </c>
      <c r="D31" s="37" t="s">
        <v>9</v>
      </c>
      <c r="E31" s="38" t="s">
        <v>10</v>
      </c>
      <c r="F31" s="39" t="s">
        <v>11</v>
      </c>
    </row>
    <row r="32" spans="1:13" s="33" customFormat="1" x14ac:dyDescent="0.2">
      <c r="A32" s="32"/>
      <c r="B32" s="40"/>
      <c r="C32" s="40"/>
      <c r="D32" s="41" t="s">
        <v>38</v>
      </c>
      <c r="E32" s="42"/>
      <c r="F32" s="43"/>
    </row>
    <row r="33" spans="1:8" s="33" customFormat="1" ht="38.25" x14ac:dyDescent="0.2">
      <c r="A33" s="32" t="s">
        <v>39</v>
      </c>
      <c r="B33" s="40">
        <v>1</v>
      </c>
      <c r="C33" s="40" t="s">
        <v>14</v>
      </c>
      <c r="D33" s="41" t="s">
        <v>40</v>
      </c>
      <c r="E33" s="44"/>
      <c r="F33" s="43">
        <f>IF(AND(ISEVEN(ROUND(E33,5)* B33*10^2),ROUND(MOD(ROUND(E33,5)* B33*10^2,1),2)&lt;=0.5),ROUNDDOWN(ROUND(E33,5)* B33,2),ROUND(ROUND(E33,5)* B33,2))</f>
        <v>0</v>
      </c>
      <c r="G33" s="33">
        <f>IF(AND(ISEVEN(H33*10^2),ROUND(MOD(H33*10^2,1),2)&lt;=0.5),ROUNDDOWN(H33,2),ROUND(H33,2))</f>
        <v>0</v>
      </c>
      <c r="H33" s="33">
        <f>0.1 * F33</f>
        <v>0</v>
      </c>
    </row>
    <row r="34" spans="1:8" s="33" customFormat="1" ht="51" x14ac:dyDescent="0.2">
      <c r="A34" s="32" t="s">
        <v>41</v>
      </c>
      <c r="B34" s="40">
        <v>1085</v>
      </c>
      <c r="C34" s="40" t="s">
        <v>19</v>
      </c>
      <c r="D34" s="41" t="s">
        <v>42</v>
      </c>
      <c r="E34" s="44"/>
      <c r="F34" s="43">
        <f>IF(AND(ISEVEN(ROUND(E34,5)* B34*10^2),ROUND(MOD(ROUND(E34,5)* B34*10^2,1),2)&lt;=0.5),ROUNDDOWN(ROUND(E34,5)* B34,2),ROUND(ROUND(E34,5)* B34,2))</f>
        <v>0</v>
      </c>
      <c r="G34" s="33">
        <f>IF(AND(ISEVEN(H34*10^2),ROUND(MOD(H34*10^2,1),2)&lt;=0.5),ROUNDDOWN(H34,2),ROUND(H34,2))</f>
        <v>0</v>
      </c>
      <c r="H34" s="33">
        <f>0.1 * F34</f>
        <v>0</v>
      </c>
    </row>
    <row r="35" spans="1:8" s="33" customFormat="1" ht="25.5" x14ac:dyDescent="0.2">
      <c r="A35" s="32" t="s">
        <v>43</v>
      </c>
      <c r="B35" s="40">
        <v>84</v>
      </c>
      <c r="C35" s="40" t="s">
        <v>19</v>
      </c>
      <c r="D35" s="41" t="s">
        <v>44</v>
      </c>
      <c r="E35" s="44"/>
      <c r="F35" s="43">
        <f>IF(AND(ISEVEN(ROUND(E35,5)* B35*10^2),ROUND(MOD(ROUND(E35,5)* B35*10^2,1),2)&lt;=0.5),ROUNDDOWN(ROUND(E35,5)* B35,2),ROUND(ROUND(E35,5)* B35,2))</f>
        <v>0</v>
      </c>
      <c r="G35" s="33">
        <f>IF(AND(ISEVEN(H35*10^2),ROUND(MOD(H35*10^2,1),2)&lt;=0.5),ROUNDDOWN(H35,2),ROUND(H35,2))</f>
        <v>0</v>
      </c>
      <c r="H35" s="33">
        <f>0.1 * F35</f>
        <v>0</v>
      </c>
    </row>
    <row r="36" spans="1:8" s="33" customFormat="1" ht="63.75" x14ac:dyDescent="0.2">
      <c r="A36" s="32" t="s">
        <v>45</v>
      </c>
      <c r="B36" s="40">
        <v>19880</v>
      </c>
      <c r="C36" s="40" t="s">
        <v>46</v>
      </c>
      <c r="D36" s="41" t="s">
        <v>47</v>
      </c>
      <c r="E36" s="44"/>
      <c r="F36" s="43">
        <f>IF(AND(ISEVEN(ROUND(E36,5)* B36*10^2),ROUND(MOD(ROUND(E36,5)* B36*10^2,1),2)&lt;=0.5),ROUNDDOWN(ROUND(E36,5)* B36,2),ROUND(ROUND(E36,5)* B36,2))</f>
        <v>0</v>
      </c>
      <c r="G36" s="33">
        <f>IF(AND(ISEVEN(H36*10^2),ROUND(MOD(H36*10^2,1),2)&lt;=0.5),ROUNDDOWN(H36,2),ROUND(H36,2))</f>
        <v>0</v>
      </c>
      <c r="H36" s="33">
        <f>0.1 * F36</f>
        <v>0</v>
      </c>
    </row>
    <row r="37" spans="1:8" s="33" customFormat="1" ht="38.25" x14ac:dyDescent="0.2">
      <c r="A37" s="32" t="s">
        <v>48</v>
      </c>
      <c r="B37" s="40">
        <v>21</v>
      </c>
      <c r="C37" s="40" t="s">
        <v>14</v>
      </c>
      <c r="D37" s="41" t="s">
        <v>49</v>
      </c>
      <c r="E37" s="44"/>
      <c r="F37" s="43">
        <f>IF(AND(ISEVEN(ROUND(E37,5)* B37*10^2),ROUND(MOD(ROUND(E37,5)* B37*10^2,1),2)&lt;=0.5),ROUNDDOWN(ROUND(E37,5)* B37,2),ROUND(ROUND(E37,5)* B37,2))</f>
        <v>0</v>
      </c>
      <c r="G37" s="33">
        <f>IF(AND(ISEVEN(H37*10^2),ROUND(MOD(H37*10^2,1),2)&lt;=0.5),ROUNDDOWN(H37,2),ROUND(H37,2))</f>
        <v>0</v>
      </c>
      <c r="H37" s="33">
        <f>0.1 * F37</f>
        <v>0</v>
      </c>
    </row>
    <row r="38" spans="1:8" s="46" customFormat="1" ht="27.95" customHeight="1" x14ac:dyDescent="0.2">
      <c r="A38" s="45"/>
      <c r="B38" s="47"/>
      <c r="C38" s="48"/>
      <c r="D38" s="49"/>
      <c r="E38" s="50" t="s">
        <v>50</v>
      </c>
      <c r="F38" s="51">
        <f>SUM(F32:F37)</f>
        <v>0</v>
      </c>
    </row>
    <row r="39" spans="1:8" s="46" customFormat="1" ht="27.95" customHeight="1" x14ac:dyDescent="0.2">
      <c r="A39" s="45"/>
      <c r="B39" s="47"/>
      <c r="C39" s="48"/>
      <c r="D39" s="49"/>
      <c r="E39" s="50" t="s">
        <v>35</v>
      </c>
      <c r="F39" s="51">
        <f>SUM(G32:G37)</f>
        <v>0</v>
      </c>
    </row>
    <row r="40" spans="1:8" s="46" customFormat="1" ht="27.95" customHeight="1" x14ac:dyDescent="0.2">
      <c r="A40" s="45"/>
      <c r="B40" s="47"/>
      <c r="C40" s="48"/>
      <c r="D40" s="49"/>
      <c r="E40" s="50" t="s">
        <v>51</v>
      </c>
      <c r="F40" s="51">
        <f>SUM(F38:F39)</f>
        <v>0</v>
      </c>
    </row>
    <row r="44" spans="1:8" ht="51" customHeight="1" x14ac:dyDescent="0.2">
      <c r="B44" s="53" t="s">
        <v>53</v>
      </c>
      <c r="C44" s="53"/>
      <c r="D44" s="53"/>
      <c r="E44" s="53"/>
      <c r="F44" s="53"/>
    </row>
    <row r="46" spans="1:8" x14ac:dyDescent="0.2">
      <c r="F46" s="54" t="s">
        <v>54</v>
      </c>
    </row>
    <row r="47" spans="1:8" x14ac:dyDescent="0.2">
      <c r="F47" s="55" t="s">
        <v>55</v>
      </c>
    </row>
  </sheetData>
  <sheetProtection algorithmName="SHA-512" hashValue="tm8+N08zbykmaaYNsC+Z3Q0dq9KOfJAJw78mJezpbDuvhuNVSnWqgSg6kpUYHg6sG6KLKECFUdPTd/Dyj+KS2w==" saltValue="Y925coNdCDqecgY9HSZ/gQ==" spinCount="100000" sheet="1" objects="1" scenarios="1" formatRows="0" selectLockedCells="1"/>
  <mergeCells count="5">
    <mergeCell ref="B9:F9"/>
    <mergeCell ref="B5:F5"/>
    <mergeCell ref="B8:C8"/>
    <mergeCell ref="B7:F7"/>
    <mergeCell ref="B44:F44"/>
  </mergeCells>
  <phoneticPr fontId="0" type="noConversion"/>
  <conditionalFormatting sqref="F10:F43 F2:F4 F45: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2021-03-18T16:05:24Z</dcterms:modified>
</cp:coreProperties>
</file>