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
    </mc:Choice>
  </mc:AlternateContent>
  <bookViews>
    <workbookView xWindow="240" yWindow="90" windowWidth="18780" windowHeight="13020"/>
  </bookViews>
  <sheets>
    <sheet name="Hoja1" sheetId="1" r:id="rId1"/>
  </sheets>
  <definedNames>
    <definedName name="_xlnm.Print_Titles" localSheetId="0">Hoja1!$1:$1</definedName>
  </definedNames>
  <calcPr calcId="162913"/>
</workbook>
</file>

<file path=xl/calcChain.xml><?xml version="1.0" encoding="utf-8"?>
<calcChain xmlns="http://schemas.openxmlformats.org/spreadsheetml/2006/main">
  <c r="B8" i="1" l="1"/>
  <c r="F22" i="1"/>
  <c r="F21" i="1"/>
  <c r="F20" i="1"/>
  <c r="G19" i="1"/>
  <c r="H19" i="1"/>
  <c r="F19" i="1"/>
  <c r="G18" i="1"/>
  <c r="H18" i="1"/>
  <c r="F18" i="1"/>
  <c r="G17" i="1"/>
  <c r="H17" i="1"/>
  <c r="F17" i="1"/>
  <c r="G16" i="1"/>
  <c r="H16" i="1"/>
  <c r="F16" i="1"/>
  <c r="G15" i="1"/>
  <c r="H15" i="1"/>
  <c r="F15" i="1"/>
  <c r="G14" i="1"/>
  <c r="H14" i="1"/>
  <c r="F14" i="1"/>
</calcChain>
</file>

<file path=xl/sharedStrings.xml><?xml version="1.0" encoding="utf-8"?>
<sst xmlns="http://schemas.openxmlformats.org/spreadsheetml/2006/main" count="36" uniqueCount="33">
  <si>
    <t>ANEJO I</t>
  </si>
  <si>
    <t xml:space="preserve">CRITERIOS EVALUABLES DE FORMA AUTOMÁTICA MEDIANTE FÓRMULAS </t>
  </si>
  <si>
    <t>De acuerdo con el siguiente cuadro de unidades y precios:</t>
  </si>
  <si>
    <t>CUADRO DE UNIDADES Y PRECIOS</t>
  </si>
  <si>
    <t>TSA0070235</t>
  </si>
  <si>
    <r>
      <t>El que suscribe D._                              _ domiciliado en _                        _, calle _                        _ y D.N.I. nº_           _ en su propio nombre, o en representación de _                                  _, con N.I.F._          _ con domicilio en _                                    _, calle _                             _  enterado de las condiciones y requisitos que se exigen para la adjudicación del contrato de '</t>
    </r>
    <r>
      <rPr>
        <b/>
        <sz val="10"/>
        <rFont val="Arial"/>
        <family val="2"/>
      </rPr>
      <t>ESTABILIZACIÓN DE MACIZO ROCOSO EN LAS OBRAS DE SELLADO DE VERTEDERO DE INERTES "RIO DE LA MIEL". T.M. NERJA (MÁLAGA)' Ref.: TSA0070235</t>
    </r>
    <r>
      <rPr>
        <sz val="10"/>
        <rFont val="Arial"/>
        <family val="2"/>
      </rPr>
      <t>, se compromete en nombre propio o de la empresa a que representa, a prestar el objeto del presente pliego por un importe total de:</t>
    </r>
  </si>
  <si>
    <t>Nº Uds.</t>
  </si>
  <si>
    <t>Ud.</t>
  </si>
  <si>
    <t>Descripción</t>
  </si>
  <si>
    <t>Precio unit. (IVA no incluido)</t>
  </si>
  <si>
    <t>Importe (IVA no incluido)</t>
  </si>
  <si>
    <t>TINST</t>
  </si>
  <si>
    <t>ud</t>
  </si>
  <si>
    <t>Instalación y retirada de materiales y equipo de perforación en obra. Incluye transporte de material y maquinaria hasta el lugar de utilización, y un equipo de trabajo encargado de la preparación del material y los trabajos en el lugar de la obra.</t>
  </si>
  <si>
    <t>ZLVIDA</t>
  </si>
  <si>
    <t>m</t>
  </si>
  <si>
    <t>Suministro, instalación y certificación de doble línea de vida temporal compuesta por: Cable de acero de 12 mm de diametro, sujetacables y anclajes de barra de acero corrugao de 20 mm de diámetro, 0,8 m de longitud, dispuestos cada 4 m. A ejecutar según Pliego de Prescripciones Técnicas. TODOS LOS MATERIALES Y MEDIOS AUXILIARES NECESARIOS PARA LA COMPLETA EJECUCIÓN DE LA UNIDAD DE OBRA SERÁN POR CUENTA DEL ADJUDICATARIO DEL CONTRATO.</t>
  </si>
  <si>
    <t>ZSANEOT</t>
  </si>
  <si>
    <t>m²</t>
  </si>
  <si>
    <t>Saneo de talud realizado mediante medios manuales por equipo especializado en trabajos verticales. TODOS LOS MATERIALES Y MEDIOS AUXILIARES NECESARIOS PARA LA COMPLETA EJECUCIÓN DE LA UNIDAD DE OBRA SERÁN POR CUENTA DEL ADJUDICATARIO DEL CONTRATO.</t>
  </si>
  <si>
    <t>ZMALLATRIPLE</t>
  </si>
  <si>
    <t>Instalación de malla de triple torsión del tipo 8 x 10716 (2,7 mm), anclada mediante bulones tipo GEWI o similar de 25 mm de diámetro y 3 m de longitud, según una cuadrícula de 3V x 4H, y reforzada mediante cable horizontal de acero de 12 mm de diámetro uniendo la cabeza de los bulones. Perforación realizada mediante martillos barrenadores manuales con diámetro de perforación de 40 mm de diámetro. Medida la superficie de talud. A ejecutar según Pliego de Prescripciones Técnicas.
EL SUMINISTRO DE LA MALLA DE TRIPLE TORSIÓN, LOS BULONES, LOS ANCLAJES DE PIE, EL CABLE DE ACERO Y LOS SUJETACABLES SERÁ POR CUENTA DE TRAGSA.
SERÁN POR CUENTA DEL ADJUDICATARIO DEL CONTRATO LOS MEDIOS AUXILIARES NECESARIOS PARA LA COMPLETA EJECUCIÓN DE LA UNIDAD DE OBRA.</t>
  </si>
  <si>
    <t>ZMALLARESIST</t>
  </si>
  <si>
    <t>Instalación de malla de alta resistencia tipo TECCO G65/3 o similar, de alambre de 1770 MPa, en rollos de 3,9 m x 30 m, protección Supercoating o similar y resistencia a tracción directa de 150 KN/m. La malla estará anclada al talud mediante bulones pasivos de 25 mm de diámetro y 4 m de longitud, según una cuadrícula de 3V x 3H. Reforzada mediante doble cable de refuerzo de 16 mm de diámetro en disposición horizontal uniendo la cabeza de los bulones. Medida la superficie de talud. A ejecutar según Pliego de Prescripciones Técnicas.
EL SUMINISTRO DE LA MALLA DE ALTA RESISTENCIA, DE LOS BULONES, DEL CABLE DE REFUERZO Y DE LOS SUJETACABLES SERÁ POR CUENTA DE TRAGSA.
SERÁN POR CUENTA DEL ADJUDICATARIO DEL CONTRATO LOS MEDIOS AUXILIARES NECESARIOS PARA LA COMPLETA EJECUCIÓN DE LA UNIDAD DE OBRA.</t>
  </si>
  <si>
    <t>Z_PIEZ</t>
  </si>
  <si>
    <t>Suministro e Instalación de tubería piezómetrica, colocada en el interior de sondeo realizado. Incluye Tubería piezométrica de PVC ranurada, con conexiones de rosca, diámetro 180 mm, tapón de fondo, colocación en torno a la tubería de filtro de grava silícea calibrada, sello con bentonita y cemento y emboquille en hierro o tubería ciega para evitar entrada de agua superficial. Incluida arqueta prefabricada con tapa metálica con cierre, anclada al terreno con mortero. TODOS LOS MATERIALES Y MEDIOS AUXILIARES NECESARIOS PARA LA COMPLETA EJECUCIÓN DE LA UNIDAD DE OBRA SERÁN POR CUENTA DEL ADJUDICATARIO DEL CONTRATO.</t>
  </si>
  <si>
    <t xml:space="preserve">Total importe base ofertado (IVA no incluido): </t>
  </si>
  <si>
    <t>Impuesto sobre el Valor Añadido:</t>
  </si>
  <si>
    <t>Importe total ofertado (IVA incluido):</t>
  </si>
  <si>
    <t xml:space="preserve"> € IVA incluido.</t>
  </si>
  <si>
    <t>En caso de error aritmético en la valoración total de la oferta se atenderá a los precios unitarios ofertados. La prestación ofertada se efectuará ajustándose al Pliego que rige el presente concurso, teniéndose por no puesta cualquier aclaración o comentario introducido por los licitadores, que se oponga, contradiga, o pueda ser susceptible de una interpretación contraria a lo establecido en el citado Pliego.</t>
  </si>
  <si>
    <t>(Sello, fecha y firma del ofertante)</t>
  </si>
  <si>
    <t>[Se deben firmar todas las hojas de la oferta]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</si>
</sst>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9" x14ac:knownFonts="1">
    <font>
      <sz val="10"/>
      <name val="Arial"/>
    </font>
    <font>
      <sz val="10"/>
      <name val="Arial"/>
      <family val="2"/>
    </font>
    <font>
      <b/>
      <sz val="10"/>
      <name val="Arial"/>
      <family val="2"/>
    </font>
    <font>
      <sz val="10"/>
      <color indexed="10"/>
      <name val="Arial"/>
      <family val="2"/>
    </font>
    <font>
      <sz val="10"/>
      <color indexed="42"/>
      <name val="Arial"/>
      <family val="2"/>
    </font>
    <font>
      <b/>
      <sz val="9"/>
      <name val="Arial"/>
      <family val="2"/>
    </font>
    <font>
      <b/>
      <sz val="10"/>
      <name val="Cambria"/>
      <family val="1"/>
    </font>
    <font>
      <b/>
      <sz val="10"/>
      <color indexed="42"/>
      <name val="Arial"/>
      <family val="2"/>
    </font>
    <font>
      <i/>
      <sz val="10"/>
      <name val="Arial"/>
      <family val="2"/>
    </font>
  </fonts>
  <fills count="3">
    <fill>
      <patternFill patternType="none"/>
    </fill>
    <fill>
      <patternFill patternType="gray125"/>
    </fill>
    <fill>
      <patternFill patternType="solid">
        <fgColor rgb="FFC7C3B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0" fillId="0" borderId="0" xfId="0" applyAlignment="1">
      <alignment horizontal="left"/>
    </xf>
    <xf numFmtId="0" fontId="3" fillId="0" borderId="0" xfId="0" applyFont="1" applyAlignment="1">
      <alignment horizontal="left"/>
    </xf>
    <xf numFmtId="4" fontId="0" fillId="0" borderId="0" xfId="0" applyNumberFormat="1"/>
    <xf numFmtId="0" fontId="0" fillId="0" borderId="0" xfId="0" applyNumberFormat="1"/>
    <xf numFmtId="49" fontId="0" fillId="0" borderId="0" xfId="0" applyNumberFormat="1"/>
    <xf numFmtId="0" fontId="4" fillId="0" borderId="0" xfId="0" applyFont="1"/>
    <xf numFmtId="0" fontId="0" fillId="0" borderId="0" xfId="0" applyNumberFormat="1" applyAlignment="1">
      <alignment horizontal="center"/>
    </xf>
    <xf numFmtId="0" fontId="1" fillId="0" borderId="0" xfId="0" applyNumberFormat="1" applyFont="1"/>
    <xf numFmtId="0" fontId="0" fillId="0" borderId="0" xfId="0" applyFill="1" applyAlignment="1">
      <alignment horizontal="left"/>
    </xf>
    <xf numFmtId="0" fontId="0" fillId="0" borderId="0" xfId="0" applyAlignment="1">
      <alignment vertical="top" wrapText="1"/>
    </xf>
    <xf numFmtId="0" fontId="6" fillId="0" borderId="0" xfId="0" applyFont="1" applyAlignment="1">
      <alignment horizontal="center" vertical="center"/>
    </xf>
    <xf numFmtId="0" fontId="2" fillId="0" borderId="0" xfId="0" applyFont="1" applyBorder="1" applyAlignment="1">
      <alignment horizontal="left"/>
    </xf>
    <xf numFmtId="0" fontId="2" fillId="0" borderId="0" xfId="0" applyFont="1" applyBorder="1" applyAlignment="1">
      <alignment vertical="top" wrapText="1"/>
    </xf>
    <xf numFmtId="0" fontId="5" fillId="0" borderId="0" xfId="0" applyNumberFormat="1" applyFont="1" applyBorder="1" applyAlignment="1">
      <alignment wrapText="1"/>
    </xf>
    <xf numFmtId="4" fontId="5" fillId="0" borderId="0" xfId="0" applyNumberFormat="1" applyFont="1" applyBorder="1" applyAlignment="1">
      <alignment wrapText="1"/>
    </xf>
    <xf numFmtId="49" fontId="2" fillId="0" borderId="0" xfId="0" applyNumberFormat="1" applyFont="1"/>
    <xf numFmtId="0" fontId="2" fillId="0" borderId="0" xfId="0" applyNumberFormat="1" applyFont="1" applyAlignment="1">
      <alignment horizontal="left" vertical="top" wrapText="1" shrinkToFit="1"/>
    </xf>
    <xf numFmtId="0" fontId="2" fillId="0" borderId="0" xfId="0" applyFont="1"/>
    <xf numFmtId="0" fontId="7" fillId="0" borderId="0" xfId="0" applyFont="1"/>
    <xf numFmtId="0" fontId="1" fillId="0" borderId="0" xfId="0" applyNumberFormat="1" applyFont="1" applyAlignment="1" applyProtection="1">
      <alignment vertical="center" wrapText="1" shrinkToFit="1"/>
    </xf>
    <xf numFmtId="0" fontId="2" fillId="0" borderId="0" xfId="0" applyFont="1" applyFill="1" applyAlignment="1" applyProtection="1">
      <alignment horizontal="center" vertical="top" wrapText="1"/>
      <protection locked="0"/>
    </xf>
    <xf numFmtId="0" fontId="1" fillId="0" borderId="0" xfId="0" applyNumberFormat="1" applyFont="1" applyBorder="1" applyAlignment="1">
      <alignment horizontal="left" vertical="top" wrapText="1"/>
    </xf>
    <xf numFmtId="0" fontId="6" fillId="0" borderId="0" xfId="0" applyFont="1" applyAlignment="1">
      <alignment horizontal="center" vertical="top"/>
    </xf>
    <xf numFmtId="0" fontId="2" fillId="0" borderId="0" xfId="0" applyNumberFormat="1" applyFont="1" applyBorder="1" applyAlignment="1">
      <alignment horizontal="right" vertical="top"/>
    </xf>
    <xf numFmtId="0" fontId="1" fillId="0" borderId="0" xfId="0" applyNumberFormat="1" applyFont="1" applyAlignment="1" applyProtection="1">
      <alignment horizontal="justify" vertical="center" wrapText="1" shrinkToFit="1"/>
      <protection locked="0"/>
    </xf>
    <xf numFmtId="0" fontId="0" fillId="0" borderId="0" xfId="0" applyAlignment="1" applyProtection="1">
      <alignment horizontal="justify" vertical="center" wrapText="1" shrinkToFit="1"/>
      <protection locked="0"/>
    </xf>
    <xf numFmtId="49" fontId="0" fillId="0" borderId="0" xfId="0" applyNumberFormat="1" applyAlignment="1">
      <alignment vertical="center"/>
    </xf>
    <xf numFmtId="0" fontId="0" fillId="0" borderId="0" xfId="0" applyAlignment="1">
      <alignment vertical="center"/>
    </xf>
    <xf numFmtId="0" fontId="4" fillId="0" borderId="0" xfId="0" applyFont="1" applyAlignment="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1" xfId="0" applyNumberFormat="1" applyFont="1" applyFill="1" applyBorder="1" applyAlignment="1">
      <alignment vertical="center" wrapText="1"/>
    </xf>
    <xf numFmtId="4" fontId="2" fillId="2" borderId="1" xfId="0" applyNumberFormat="1" applyFont="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vertical="center" wrapText="1"/>
    </xf>
    <xf numFmtId="4" fontId="0" fillId="0" borderId="1" xfId="0" applyNumberFormat="1" applyBorder="1" applyAlignment="1">
      <alignment vertical="center"/>
    </xf>
    <xf numFmtId="164" fontId="0" fillId="0" borderId="1" xfId="0" applyNumberFormat="1" applyBorder="1" applyAlignment="1" applyProtection="1">
      <alignment vertical="center"/>
      <protection locked="0"/>
    </xf>
    <xf numFmtId="49" fontId="2" fillId="0" borderId="0" xfId="0" applyNumberFormat="1" applyFont="1" applyAlignment="1">
      <alignmen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NumberFormat="1" applyFont="1" applyBorder="1" applyAlignment="1">
      <alignment horizontal="right" vertical="center"/>
    </xf>
    <xf numFmtId="4" fontId="2" fillId="0" borderId="4" xfId="0" applyNumberFormat="1" applyFont="1" applyBorder="1" applyAlignment="1">
      <alignment vertical="center"/>
    </xf>
    <xf numFmtId="4" fontId="2" fillId="0" borderId="0" xfId="0" applyNumberFormat="1" applyFont="1" applyBorder="1" applyAlignment="1">
      <alignment horizontal="right" vertical="top"/>
    </xf>
    <xf numFmtId="0" fontId="0" fillId="0" borderId="0" xfId="0" applyAlignment="1">
      <alignment horizontal="justify" wrapText="1"/>
    </xf>
    <xf numFmtId="4" fontId="0" fillId="0" borderId="0" xfId="0" applyNumberFormat="1" applyAlignment="1">
      <alignment horizontal="right"/>
    </xf>
    <xf numFmtId="4" fontId="8" fillId="0" borderId="0" xfId="0" applyNumberFormat="1" applyFont="1" applyAlignment="1">
      <alignment horizontal="right"/>
    </xf>
  </cellXfs>
  <cellStyles count="1">
    <cellStyle name="Normal"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303772</xdr:colOff>
      <xdr:row>0</xdr:row>
      <xdr:rowOff>499915</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322947" cy="499915"/>
        </a:xfrm>
        <a:prstGeom prst="rect">
          <a:avLst/>
        </a:prstGeom>
      </xdr:spPr>
    </xdr:pic>
    <xdr:clientData/>
  </xdr:twoCellAnchor>
  <xdr:twoCellAnchor editAs="oneCell">
    <xdr:from>
      <xdr:col>5</xdr:col>
      <xdr:colOff>0</xdr:colOff>
      <xdr:row>0</xdr:row>
      <xdr:rowOff>0</xdr:rowOff>
    </xdr:from>
    <xdr:to>
      <xdr:col>5</xdr:col>
      <xdr:colOff>499915</xdr:colOff>
      <xdr:row>0</xdr:row>
      <xdr:rowOff>499915</xdr:rowOff>
    </xdr:to>
    <xdr:pic>
      <xdr:nvPicPr>
        <xdr:cNvPr id="6" name="Imagen 5"/>
        <xdr:cNvPicPr>
          <a:picLocks noChangeAspect="1"/>
        </xdr:cNvPicPr>
      </xdr:nvPicPr>
      <xdr:blipFill>
        <a:blip xmlns:r="http://schemas.openxmlformats.org/officeDocument/2006/relationships" r:embed="rId2"/>
        <a:stretch>
          <a:fillRect/>
        </a:stretch>
      </xdr:blipFill>
      <xdr:spPr>
        <a:xfrm>
          <a:off x="5753100" y="0"/>
          <a:ext cx="499915" cy="4999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M29"/>
  <sheetViews>
    <sheetView tabSelected="1" topLeftCell="B4" workbookViewId="0">
      <selection activeCell="B7" sqref="B7:F7"/>
    </sheetView>
  </sheetViews>
  <sheetFormatPr baseColWidth="10" defaultRowHeight="12.75" x14ac:dyDescent="0.2"/>
  <cols>
    <col min="1" max="1" width="9.140625" style="5" hidden="1" customWidth="1"/>
    <col min="2" max="2" width="8.85546875" style="1" customWidth="1"/>
    <col min="3" max="3" width="6.42578125" style="1" customWidth="1"/>
    <col min="4" max="4" width="55.28515625" style="10" customWidth="1"/>
    <col min="5" max="5" width="11.42578125" style="4" customWidth="1"/>
    <col min="6" max="6" width="12" style="3" customWidth="1"/>
    <col min="7" max="8" width="11.42578125" hidden="1" customWidth="1"/>
  </cols>
  <sheetData>
    <row r="1" spans="1:13" ht="54" customHeight="1" x14ac:dyDescent="0.2"/>
    <row r="2" spans="1:13" ht="15" customHeight="1" x14ac:dyDescent="0.2">
      <c r="A2" s="5" t="s">
        <v>4</v>
      </c>
      <c r="B2" s="2"/>
    </row>
    <row r="3" spans="1:13" x14ac:dyDescent="0.2">
      <c r="E3" s="8"/>
    </row>
    <row r="4" spans="1:13" ht="14.25" customHeight="1" x14ac:dyDescent="0.2">
      <c r="C4" s="9"/>
      <c r="D4" s="21" t="s">
        <v>0</v>
      </c>
      <c r="E4" s="7"/>
    </row>
    <row r="5" spans="1:13" x14ac:dyDescent="0.2">
      <c r="B5" s="23" t="s">
        <v>1</v>
      </c>
      <c r="C5" s="23"/>
      <c r="D5" s="23"/>
      <c r="E5" s="23"/>
      <c r="F5" s="23"/>
      <c r="M5" s="6"/>
    </row>
    <row r="6" spans="1:13" ht="13.5" customHeight="1" x14ac:dyDescent="0.2">
      <c r="B6" s="20"/>
      <c r="C6" s="20"/>
      <c r="D6" s="20"/>
      <c r="E6" s="20"/>
      <c r="F6" s="20"/>
      <c r="M6" s="6"/>
    </row>
    <row r="7" spans="1:13" ht="89.25" customHeight="1" x14ac:dyDescent="0.2">
      <c r="B7" s="25" t="s">
        <v>5</v>
      </c>
      <c r="C7" s="26"/>
      <c r="D7" s="26"/>
      <c r="E7" s="26"/>
      <c r="F7" s="26"/>
      <c r="M7" s="6"/>
    </row>
    <row r="8" spans="1:13" s="18" customFormat="1" ht="15" customHeight="1" x14ac:dyDescent="0.2">
      <c r="A8" s="16"/>
      <c r="B8" s="46">
        <f xml:space="preserve"> + F22</f>
        <v>0</v>
      </c>
      <c r="C8" s="24"/>
      <c r="D8" s="17" t="s">
        <v>29</v>
      </c>
      <c r="E8" s="17"/>
      <c r="F8" s="17"/>
      <c r="M8" s="19"/>
    </row>
    <row r="9" spans="1:13" x14ac:dyDescent="0.2">
      <c r="B9" s="22" t="s">
        <v>2</v>
      </c>
      <c r="C9" s="22"/>
      <c r="D9" s="22"/>
      <c r="E9" s="22"/>
      <c r="F9" s="22"/>
      <c r="M9" s="6"/>
    </row>
    <row r="10" spans="1:13" x14ac:dyDescent="0.2">
      <c r="B10" s="12"/>
      <c r="C10" s="12"/>
      <c r="D10" s="13"/>
      <c r="E10" s="14"/>
      <c r="F10" s="15"/>
      <c r="M10" s="6"/>
    </row>
    <row r="11" spans="1:13" x14ac:dyDescent="0.2">
      <c r="D11" s="11" t="s">
        <v>3</v>
      </c>
      <c r="M11" s="6"/>
    </row>
    <row r="12" spans="1:13" x14ac:dyDescent="0.2">
      <c r="M12" s="6"/>
    </row>
    <row r="13" spans="1:13" s="28" customFormat="1" ht="38.25" x14ac:dyDescent="0.2">
      <c r="A13" s="27"/>
      <c r="B13" s="30" t="s">
        <v>6</v>
      </c>
      <c r="C13" s="31" t="s">
        <v>7</v>
      </c>
      <c r="D13" s="32" t="s">
        <v>8</v>
      </c>
      <c r="E13" s="33" t="s">
        <v>9</v>
      </c>
      <c r="F13" s="34" t="s">
        <v>10</v>
      </c>
      <c r="M13" s="29"/>
    </row>
    <row r="14" spans="1:13" s="28" customFormat="1" ht="51" x14ac:dyDescent="0.2">
      <c r="A14" s="27" t="s">
        <v>11</v>
      </c>
      <c r="B14" s="35">
        <v>1</v>
      </c>
      <c r="C14" s="35" t="s">
        <v>12</v>
      </c>
      <c r="D14" s="36" t="s">
        <v>13</v>
      </c>
      <c r="E14" s="38"/>
      <c r="F14" s="37">
        <f>IF(AND(ISEVEN(ROUND(E14,5)* B14*10^2),ROUND(MOD(ROUND(E14,5)* B14*10^2,1),2)&lt;=0.5),ROUNDDOWN(ROUND(E14,5)* B14,2),ROUND(ROUND(E14,5)* B14,2))</f>
        <v>0</v>
      </c>
      <c r="G14" s="28">
        <f>IF(AND(ISEVEN(H14*10^2),ROUND(MOD(H14*10^2,1),2)&lt;=0.5),ROUNDDOWN(H14,2),ROUND(H14,2))</f>
        <v>0</v>
      </c>
      <c r="H14" s="28">
        <f>0 * F14</f>
        <v>0</v>
      </c>
      <c r="M14" s="29"/>
    </row>
    <row r="15" spans="1:13" s="28" customFormat="1" ht="114.75" x14ac:dyDescent="0.2">
      <c r="A15" s="27" t="s">
        <v>14</v>
      </c>
      <c r="B15" s="35">
        <v>289.16000000000003</v>
      </c>
      <c r="C15" s="35" t="s">
        <v>15</v>
      </c>
      <c r="D15" s="36" t="s">
        <v>16</v>
      </c>
      <c r="E15" s="38"/>
      <c r="F15" s="37">
        <f>IF(AND(ISEVEN(ROUND(E15,5)* B15*10^2),ROUND(MOD(ROUND(E15,5)* B15*10^2,1),2)&lt;=0.5),ROUNDDOWN(ROUND(E15,5)* B15,2),ROUND(ROUND(E15,5)* B15,2))</f>
        <v>0</v>
      </c>
      <c r="G15" s="28">
        <f>IF(AND(ISEVEN(H15*10^2),ROUND(MOD(H15*10^2,1),2)&lt;=0.5),ROUNDDOWN(H15,2),ROUND(H15,2))</f>
        <v>0</v>
      </c>
      <c r="H15" s="28">
        <f>0 * F15</f>
        <v>0</v>
      </c>
      <c r="M15" s="29"/>
    </row>
    <row r="16" spans="1:13" s="28" customFormat="1" ht="76.5" x14ac:dyDescent="0.2">
      <c r="A16" s="27" t="s">
        <v>17</v>
      </c>
      <c r="B16" s="35">
        <v>4831</v>
      </c>
      <c r="C16" s="35" t="s">
        <v>18</v>
      </c>
      <c r="D16" s="36" t="s">
        <v>19</v>
      </c>
      <c r="E16" s="38"/>
      <c r="F16" s="37">
        <f>IF(AND(ISEVEN(ROUND(E16,5)* B16*10^2),ROUND(MOD(ROUND(E16,5)* B16*10^2,1),2)&lt;=0.5),ROUNDDOWN(ROUND(E16,5)* B16,2),ROUND(ROUND(E16,5)* B16,2))</f>
        <v>0</v>
      </c>
      <c r="G16" s="28">
        <f>IF(AND(ISEVEN(H16*10^2),ROUND(MOD(H16*10^2,1),2)&lt;=0.5),ROUNDDOWN(H16,2),ROUND(H16,2))</f>
        <v>0</v>
      </c>
      <c r="H16" s="28">
        <f>0 * F16</f>
        <v>0</v>
      </c>
      <c r="M16" s="29"/>
    </row>
    <row r="17" spans="1:13" s="28" customFormat="1" ht="191.25" x14ac:dyDescent="0.2">
      <c r="A17" s="27" t="s">
        <v>20</v>
      </c>
      <c r="B17" s="35">
        <v>3769</v>
      </c>
      <c r="C17" s="35" t="s">
        <v>18</v>
      </c>
      <c r="D17" s="36" t="s">
        <v>21</v>
      </c>
      <c r="E17" s="38"/>
      <c r="F17" s="37">
        <f>IF(AND(ISEVEN(ROUND(E17,5)* B17*10^2),ROUND(MOD(ROUND(E17,5)* B17*10^2,1),2)&lt;=0.5),ROUNDDOWN(ROUND(E17,5)* B17,2),ROUND(ROUND(E17,5)* B17,2))</f>
        <v>0</v>
      </c>
      <c r="G17" s="28">
        <f>IF(AND(ISEVEN(H17*10^2),ROUND(MOD(H17*10^2,1),2)&lt;=0.5),ROUNDDOWN(H17,2),ROUND(H17,2))</f>
        <v>0</v>
      </c>
      <c r="H17" s="28">
        <f>0 * F17</f>
        <v>0</v>
      </c>
      <c r="M17" s="29"/>
    </row>
    <row r="18" spans="1:13" s="28" customFormat="1" ht="204" x14ac:dyDescent="0.2">
      <c r="A18" s="27" t="s">
        <v>22</v>
      </c>
      <c r="B18" s="35">
        <v>300.05</v>
      </c>
      <c r="C18" s="35" t="s">
        <v>18</v>
      </c>
      <c r="D18" s="36" t="s">
        <v>23</v>
      </c>
      <c r="E18" s="38"/>
      <c r="F18" s="37">
        <f>IF(AND(ISEVEN(ROUND(E18,5)* B18*10^2),ROUND(MOD(ROUND(E18,5)* B18*10^2,1),2)&lt;=0.5),ROUNDDOWN(ROUND(E18,5)* B18,2),ROUND(ROUND(E18,5)* B18,2))</f>
        <v>0</v>
      </c>
      <c r="G18" s="28">
        <f>IF(AND(ISEVEN(H18*10^2),ROUND(MOD(H18*10^2,1),2)&lt;=0.5),ROUNDDOWN(H18,2),ROUND(H18,2))</f>
        <v>0</v>
      </c>
      <c r="H18" s="28">
        <f>0 * F18</f>
        <v>0</v>
      </c>
    </row>
    <row r="19" spans="1:13" s="28" customFormat="1" ht="140.25" x14ac:dyDescent="0.2">
      <c r="A19" s="27" t="s">
        <v>24</v>
      </c>
      <c r="B19" s="35">
        <v>3</v>
      </c>
      <c r="C19" s="35" t="s">
        <v>12</v>
      </c>
      <c r="D19" s="36" t="s">
        <v>25</v>
      </c>
      <c r="E19" s="38"/>
      <c r="F19" s="37">
        <f>IF(AND(ISEVEN(ROUND(E19,5)* B19*10^2),ROUND(MOD(ROUND(E19,5)* B19*10^2,1),2)&lt;=0.5),ROUNDDOWN(ROUND(E19,5)* B19,2),ROUND(ROUND(E19,5)* B19,2))</f>
        <v>0</v>
      </c>
      <c r="G19" s="28">
        <f>IF(AND(ISEVEN(H19*10^2),ROUND(MOD(H19*10^2,1),2)&lt;=0.5),ROUNDDOWN(H19,2),ROUND(H19,2))</f>
        <v>0</v>
      </c>
      <c r="H19" s="28">
        <f>0 * F19</f>
        <v>0</v>
      </c>
    </row>
    <row r="20" spans="1:13" s="40" customFormat="1" ht="27.95" customHeight="1" x14ac:dyDescent="0.2">
      <c r="A20" s="39"/>
      <c r="B20" s="41"/>
      <c r="C20" s="42"/>
      <c r="D20" s="43"/>
      <c r="E20" s="44" t="s">
        <v>26</v>
      </c>
      <c r="F20" s="45">
        <f>SUM(F14:F19)</f>
        <v>0</v>
      </c>
    </row>
    <row r="21" spans="1:13" s="40" customFormat="1" ht="27.95" customHeight="1" x14ac:dyDescent="0.2">
      <c r="A21" s="39"/>
      <c r="B21" s="41"/>
      <c r="C21" s="42"/>
      <c r="D21" s="43"/>
      <c r="E21" s="44" t="s">
        <v>27</v>
      </c>
      <c r="F21" s="45">
        <f>ROUND(F20* 0.21, 2)</f>
        <v>0</v>
      </c>
    </row>
    <row r="22" spans="1:13" s="40" customFormat="1" ht="27.95" customHeight="1" x14ac:dyDescent="0.2">
      <c r="A22" s="39"/>
      <c r="B22" s="41"/>
      <c r="C22" s="42"/>
      <c r="D22" s="43"/>
      <c r="E22" s="44" t="s">
        <v>28</v>
      </c>
      <c r="F22" s="45">
        <f>SUM(F20:F21)</f>
        <v>0</v>
      </c>
    </row>
    <row r="26" spans="1:13" ht="51" customHeight="1" x14ac:dyDescent="0.2">
      <c r="B26" s="47" t="s">
        <v>30</v>
      </c>
      <c r="C26" s="47"/>
      <c r="D26" s="47"/>
      <c r="E26" s="47"/>
      <c r="F26" s="47"/>
    </row>
    <row r="28" spans="1:13" x14ac:dyDescent="0.2">
      <c r="F28" s="48" t="s">
        <v>31</v>
      </c>
    </row>
    <row r="29" spans="1:13" x14ac:dyDescent="0.2">
      <c r="F29" s="49" t="s">
        <v>32</v>
      </c>
    </row>
  </sheetData>
  <sheetProtection algorithmName="SHA-512" hashValue="JGFdeiOTfGFmZg4rAfdkW0KBt03Y1pJ2l2GjA2KzwUqkKfoLoLNaQIN4oIa3xsRyaL8a/3xPUU1ijlzuig8tsw==" saltValue="J0pno4ksQeK7/xhK7SHjjw==" spinCount="100000" sheet="1" objects="1" scenarios="1" formatRows="0" selectLockedCells="1"/>
  <mergeCells count="5">
    <mergeCell ref="B9:F9"/>
    <mergeCell ref="B5:F5"/>
    <mergeCell ref="B8:C8"/>
    <mergeCell ref="B7:F7"/>
    <mergeCell ref="B26:F26"/>
  </mergeCells>
  <phoneticPr fontId="0" type="noConversion"/>
  <conditionalFormatting sqref="F10:F25 F2:F4 F27:F65532">
    <cfRule type="cellIs" dxfId="0" priority="1" stopIfTrue="1" operator="equal">
      <formula>0</formula>
    </cfRule>
  </conditionalFormatting>
  <pageMargins left="0.59055118110236227" right="0.59055118110236227" top="0.39370078740157483" bottom="0.78740157480314965" header="0" footer="0"/>
  <pageSetup paperSize="9" scale="98" fitToHeight="0" orientation="portrait" r:id="rId1"/>
  <headerFooter alignWithMargins="0">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TRAGSA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amaya1</dc:creator>
  <cp:lastModifiedBy>Ortiz Castillo, Mª Del Carmen</cp:lastModifiedBy>
  <cp:lastPrinted>2019-03-13T10:36:06Z</cp:lastPrinted>
  <dcterms:created xsi:type="dcterms:W3CDTF">2007-01-22T10:55:29Z</dcterms:created>
  <dcterms:modified xsi:type="dcterms:W3CDTF">2021-06-01T09:00:42Z</dcterms:modified>
</cp:coreProperties>
</file>