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8780" windowHeight="13020"/>
  </bookViews>
  <sheets>
    <sheet name="Hoja1" sheetId="1" r:id="rId1"/>
  </sheets>
  <definedNames>
    <definedName name="_xlnm.Print_Titles" localSheetId="0">Hoja1!$1:$1</definedName>
  </definedNames>
  <calcPr calcId="145621"/>
</workbook>
</file>

<file path=xl/calcChain.xml><?xml version="1.0" encoding="utf-8"?>
<calcChain xmlns="http://schemas.openxmlformats.org/spreadsheetml/2006/main">
  <c r="B8" i="1" l="1"/>
  <c r="F26" i="1"/>
  <c r="F25" i="1"/>
  <c r="F24" i="1"/>
  <c r="G23" i="1"/>
  <c r="H23" i="1"/>
  <c r="F23" i="1"/>
  <c r="G22" i="1"/>
  <c r="H22" i="1"/>
  <c r="F22" i="1"/>
  <c r="G21" i="1"/>
  <c r="H21" i="1"/>
  <c r="F21" i="1"/>
  <c r="G20" i="1"/>
  <c r="H20" i="1"/>
  <c r="F20" i="1"/>
  <c r="G19" i="1"/>
  <c r="H19" i="1"/>
  <c r="F19" i="1"/>
  <c r="G18" i="1"/>
  <c r="H18" i="1"/>
  <c r="F18" i="1"/>
  <c r="G17" i="1"/>
  <c r="H17" i="1"/>
  <c r="F17" i="1"/>
  <c r="G16" i="1"/>
  <c r="H16" i="1"/>
  <c r="F16" i="1"/>
  <c r="G15" i="1"/>
  <c r="H15" i="1"/>
  <c r="F15" i="1"/>
  <c r="G14" i="1"/>
  <c r="H14" i="1"/>
  <c r="F14" i="1"/>
</calcChain>
</file>

<file path=xl/sharedStrings.xml><?xml version="1.0" encoding="utf-8"?>
<sst xmlns="http://schemas.openxmlformats.org/spreadsheetml/2006/main" count="48" uniqueCount="42">
  <si>
    <t>ANEJO I</t>
  </si>
  <si>
    <t xml:space="preserve">CRITERIOS EVALUABLES DE FORMA AUTOMÁTICA MEDIANTE FÓRMULAS </t>
  </si>
  <si>
    <t>De acuerdo con el siguiente cuadro de unidades y precios:</t>
  </si>
  <si>
    <t>CUADRO DE UNIDADES Y PRECIOS</t>
  </si>
  <si>
    <t>TEC0005205</t>
  </si>
  <si>
    <r>
      <t>El que suscribe D._                              _ domiciliado en _                        _, calle _                        _ y D.N.I. nº_           _ en su propio nombre, o en representación de _                                  _, con N.I.F._          _ con domicilio en _                                    _, calle _                             _  enterado de las condiciones y requisitos que se exigen para la adjudicación del contrato de '</t>
    </r>
    <r>
      <rPr>
        <b/>
        <sz val="10"/>
        <rFont val="Arial"/>
        <family val="2"/>
      </rPr>
      <t>BASE LOGÍSTICA Y ESTANCIA DE LAS EMBARCACIONES ASIGNADAS POR LA SECRETARÍA GENERAL DE PESCA A LA RESERVA MARINA DE CABO DE GATA - NÍJAR Y RESERVA MARINA Y DE PESCA DE LA ISLA DE ALBORÁN.' Ref.: TEC0005205</t>
    </r>
    <r>
      <rPr>
        <sz val="10"/>
        <rFont val="Arial"/>
        <family val="2"/>
      </rPr>
      <t>, se compromete en nombre propio o de la empresa a que representa, a prestar el objeto del presente pliego por un importe total de:</t>
    </r>
  </si>
  <si>
    <t>Nº Uds.</t>
  </si>
  <si>
    <t>Ud.</t>
  </si>
  <si>
    <t>Descripción</t>
  </si>
  <si>
    <t>Precio unit. (IVA no incluido)</t>
  </si>
  <si>
    <t>Importe (IVA no incluido)</t>
  </si>
  <si>
    <t>226012</t>
  </si>
  <si>
    <t>día</t>
  </si>
  <si>
    <t>Estancia en agua de la embarcación Riscos de Famara, de 20 metros.</t>
  </si>
  <si>
    <t>226013</t>
  </si>
  <si>
    <t>dia</t>
  </si>
  <si>
    <t>Estancia en varadero de la embarcación Las Galeras, de 15 metros.</t>
  </si>
  <si>
    <t>226014</t>
  </si>
  <si>
    <t>Estancia en agua de la embarcación Punta las Sirenas, de 12 metros.</t>
  </si>
  <si>
    <t>226015</t>
  </si>
  <si>
    <t>Estancia en local cerrado sobre remolque de la embarcación Piedra Escuela, de 6 metros.</t>
  </si>
  <si>
    <t>226016</t>
  </si>
  <si>
    <t>mes</t>
  </si>
  <si>
    <t>Identificación y acceso al recinto portuario para vehículos del Servicio y de las tripulaciones.</t>
  </si>
  <si>
    <t>226017</t>
  </si>
  <si>
    <t>Alquiler de local acondicionado para oficinas y almacén de equipos de al menos 80 m2 y local acondicionado para taller a ras de muelle de al menos 15 m2.</t>
  </si>
  <si>
    <t>233613</t>
  </si>
  <si>
    <t>Estancia en varadero de la embarcación Riscos de Famara, de 20 metros.</t>
  </si>
  <si>
    <t>233614</t>
  </si>
  <si>
    <t>Estancia en varadero de la embarcación Punta Las Sirenas, de 12 metros.</t>
  </si>
  <si>
    <t>233615</t>
  </si>
  <si>
    <t>movimiento</t>
  </si>
  <si>
    <t>Movimiento de Travel Lift para embarcación Riscos de Famara, de 20 metros.</t>
  </si>
  <si>
    <t>233616</t>
  </si>
  <si>
    <t>Movimiento de Travel Lift para embarcación Punta Las Sirenas, de 12 metros.</t>
  </si>
  <si>
    <t xml:space="preserve">Total importe base ofertado (IVA no incluido): </t>
  </si>
  <si>
    <t>Impuesto sobre el Valor Añadido:</t>
  </si>
  <si>
    <t>Importe total ofertado (IVA incluido):</t>
  </si>
  <si>
    <t xml:space="preserve"> € IVA incluido.</t>
  </si>
  <si>
    <t>En caso de error aritmético en la valoración total de la oferta se atenderá a los precios unitarios ofertados. La prestación ofertada se efectuará ajustándose al Pliego que rige el presente concurso, teniéndose por no puesta cualquier aclaración o comentario introducido por los licitadores, que se oponga, contradiga, o pueda ser susceptible de una interpretación contraria a lo establecido en el citado Pliego.</t>
  </si>
  <si>
    <t>(Sello, fecha y firma del ofertante)</t>
  </si>
  <si>
    <t>[Se deben firmar todas las hojas de la oferta]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</si>
</sst>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##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42"/>
      <name val="Arial"/>
      <family val="2"/>
    </font>
    <font>
      <b/>
      <sz val="9"/>
      <name val="Arial"/>
      <family val="2"/>
    </font>
    <font>
      <b/>
      <sz val="10"/>
      <name val="Cambria"/>
      <family val="1"/>
    </font>
    <font>
      <b/>
      <sz val="10"/>
      <color indexed="4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7C3B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0" fillId="0" borderId="0" xfId="0" applyNumberFormat="1"/>
    <xf numFmtId="0" fontId="0" fillId="0" borderId="0" xfId="0" applyNumberFormat="1"/>
    <xf numFmtId="49" fontId="0" fillId="0" borderId="0" xfId="0" applyNumberFormat="1"/>
    <xf numFmtId="0" fontId="4" fillId="0" borderId="0" xfId="0" applyFont="1"/>
    <xf numFmtId="0" fontId="0" fillId="0" borderId="0" xfId="0" applyNumberFormat="1" applyAlignment="1">
      <alignment horizontal="center"/>
    </xf>
    <xf numFmtId="0" fontId="1" fillId="0" borderId="0" xfId="0" applyNumberFormat="1" applyFont="1"/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5" fillId="0" borderId="0" xfId="0" applyNumberFormat="1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9" fontId="2" fillId="0" borderId="0" xfId="0" applyNumberFormat="1" applyFont="1"/>
    <xf numFmtId="0" fontId="2" fillId="0" borderId="0" xfId="0" applyNumberFormat="1" applyFont="1" applyAlignment="1">
      <alignment horizontal="left" vertical="top" wrapText="1" shrinkToFit="1"/>
    </xf>
    <xf numFmtId="0" fontId="2" fillId="0" borderId="0" xfId="0" applyFont="1"/>
    <xf numFmtId="0" fontId="7" fillId="0" borderId="0" xfId="0" applyFont="1"/>
    <xf numFmtId="0" fontId="1" fillId="0" borderId="0" xfId="0" applyNumberFormat="1" applyFont="1" applyAlignment="1" applyProtection="1">
      <alignment vertical="center" wrapText="1" shrinkToFit="1"/>
    </xf>
    <xf numFmtId="0" fontId="1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1" fillId="0" borderId="0" xfId="0" applyNumberFormat="1" applyFont="1" applyAlignment="1" applyProtection="1">
      <alignment horizontal="justify" vertical="center" wrapText="1" shrinkToFit="1"/>
      <protection locked="0"/>
    </xf>
    <xf numFmtId="0" fontId="0" fillId="0" borderId="0" xfId="0" applyAlignment="1" applyProtection="1">
      <alignment horizontal="justify" vertical="center" wrapText="1" shrinkToFit="1"/>
      <protection locked="0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164" fontId="0" fillId="0" borderId="1" xfId="0" applyNumberFormat="1" applyBorder="1" applyAlignment="1" applyProtection="1">
      <alignment vertical="center"/>
      <protection locked="0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top"/>
    </xf>
    <xf numFmtId="0" fontId="0" fillId="0" borderId="0" xfId="0" applyAlignment="1">
      <alignment horizontal="justify" wrapText="1"/>
    </xf>
    <xf numFmtId="4" fontId="0" fillId="0" borderId="0" xfId="0" applyNumberFormat="1" applyAlignment="1">
      <alignment horizontal="right"/>
    </xf>
    <xf numFmtId="4" fontId="8" fillId="0" borderId="0" xfId="0" applyNumberFormat="1" applyFont="1" applyAlignment="1">
      <alignment horizontal="right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303772</xdr:colOff>
      <xdr:row>0</xdr:row>
      <xdr:rowOff>499915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2947" cy="49991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499915</xdr:colOff>
      <xdr:row>0</xdr:row>
      <xdr:rowOff>499915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0"/>
          <a:ext cx="499915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33"/>
  <sheetViews>
    <sheetView tabSelected="1" topLeftCell="B7" workbookViewId="0">
      <selection activeCell="B7" sqref="B7:F7"/>
    </sheetView>
  </sheetViews>
  <sheetFormatPr baseColWidth="10" defaultRowHeight="12.75" x14ac:dyDescent="0.2"/>
  <cols>
    <col min="1" max="1" width="9.140625" style="5" hidden="1" customWidth="1"/>
    <col min="2" max="2" width="8.85546875" style="1" customWidth="1"/>
    <col min="3" max="3" width="6.42578125" style="1" customWidth="1"/>
    <col min="4" max="4" width="55.28515625" style="11" customWidth="1"/>
    <col min="5" max="5" width="11.42578125" style="4" customWidth="1"/>
    <col min="6" max="6" width="12" style="3" customWidth="1"/>
    <col min="7" max="8" width="11.42578125" hidden="1" customWidth="1"/>
  </cols>
  <sheetData>
    <row r="1" spans="1:13" ht="54" customHeight="1" x14ac:dyDescent="0.2"/>
    <row r="2" spans="1:13" ht="15" customHeight="1" x14ac:dyDescent="0.2">
      <c r="A2" s="5" t="s">
        <v>4</v>
      </c>
      <c r="B2" s="2"/>
    </row>
    <row r="3" spans="1:13" x14ac:dyDescent="0.2">
      <c r="E3" s="8"/>
    </row>
    <row r="4" spans="1:13" ht="14.25" customHeight="1" x14ac:dyDescent="0.2">
      <c r="C4" s="9"/>
      <c r="D4" s="10" t="s">
        <v>0</v>
      </c>
      <c r="E4" s="7"/>
    </row>
    <row r="5" spans="1:13" x14ac:dyDescent="0.2">
      <c r="B5" s="23" t="s">
        <v>1</v>
      </c>
      <c r="C5" s="23"/>
      <c r="D5" s="23"/>
      <c r="E5" s="23"/>
      <c r="F5" s="23"/>
      <c r="M5" s="6"/>
    </row>
    <row r="6" spans="1:13" ht="13.5" customHeight="1" x14ac:dyDescent="0.2">
      <c r="B6" s="21"/>
      <c r="C6" s="21"/>
      <c r="D6" s="21"/>
      <c r="E6" s="21"/>
      <c r="F6" s="21"/>
      <c r="M6" s="6"/>
    </row>
    <row r="7" spans="1:13" ht="102" customHeight="1" x14ac:dyDescent="0.2">
      <c r="B7" s="25" t="s">
        <v>5</v>
      </c>
      <c r="C7" s="26"/>
      <c r="D7" s="26"/>
      <c r="E7" s="26"/>
      <c r="F7" s="26"/>
      <c r="M7" s="6"/>
    </row>
    <row r="8" spans="1:13" s="19" customFormat="1" ht="15" customHeight="1" x14ac:dyDescent="0.2">
      <c r="A8" s="17"/>
      <c r="B8" s="46">
        <f xml:space="preserve"> + F26</f>
        <v>0</v>
      </c>
      <c r="C8" s="24"/>
      <c r="D8" s="18" t="s">
        <v>38</v>
      </c>
      <c r="E8" s="18"/>
      <c r="F8" s="18"/>
      <c r="M8" s="20"/>
    </row>
    <row r="9" spans="1:13" x14ac:dyDescent="0.2">
      <c r="B9" s="22" t="s">
        <v>2</v>
      </c>
      <c r="C9" s="22"/>
      <c r="D9" s="22"/>
      <c r="E9" s="22"/>
      <c r="F9" s="22"/>
      <c r="M9" s="6"/>
    </row>
    <row r="10" spans="1:13" x14ac:dyDescent="0.2">
      <c r="B10" s="13"/>
      <c r="C10" s="13"/>
      <c r="D10" s="14"/>
      <c r="E10" s="15"/>
      <c r="F10" s="16"/>
      <c r="M10" s="6"/>
    </row>
    <row r="11" spans="1:13" x14ac:dyDescent="0.2">
      <c r="D11" s="12" t="s">
        <v>3</v>
      </c>
      <c r="M11" s="6"/>
    </row>
    <row r="12" spans="1:13" x14ac:dyDescent="0.2">
      <c r="M12" s="6"/>
    </row>
    <row r="13" spans="1:13" s="28" customFormat="1" ht="38.25" x14ac:dyDescent="0.2">
      <c r="A13" s="27"/>
      <c r="B13" s="30" t="s">
        <v>6</v>
      </c>
      <c r="C13" s="31" t="s">
        <v>7</v>
      </c>
      <c r="D13" s="32" t="s">
        <v>8</v>
      </c>
      <c r="E13" s="33" t="s">
        <v>9</v>
      </c>
      <c r="F13" s="34" t="s">
        <v>10</v>
      </c>
      <c r="M13" s="29"/>
    </row>
    <row r="14" spans="1:13" s="28" customFormat="1" ht="25.5" x14ac:dyDescent="0.2">
      <c r="A14" s="27" t="s">
        <v>11</v>
      </c>
      <c r="B14" s="35">
        <v>510</v>
      </c>
      <c r="C14" s="35" t="s">
        <v>12</v>
      </c>
      <c r="D14" s="36" t="s">
        <v>13</v>
      </c>
      <c r="E14" s="38"/>
      <c r="F14" s="37">
        <f>IF(AND(ISEVEN(ROUND(E14,5)* B14*10^2),ROUND(MOD(ROUND(E14,5)* B14*10^2,1),2)&lt;=0.5),ROUNDDOWN(ROUND(E14,5)* B14,2),ROUND(ROUND(E14,5)* B14,2))</f>
        <v>0</v>
      </c>
      <c r="G14" s="28">
        <f>IF(AND(ISEVEN(H14*10^2),ROUND(MOD(H14*10^2,1),2)&lt;=0.5),ROUNDDOWN(H14,2),ROUND(H14,2))</f>
        <v>0</v>
      </c>
      <c r="H14" s="28">
        <f>0 * F14</f>
        <v>0</v>
      </c>
      <c r="M14" s="29"/>
    </row>
    <row r="15" spans="1:13" s="28" customFormat="1" ht="25.5" x14ac:dyDescent="0.2">
      <c r="A15" s="27" t="s">
        <v>14</v>
      </c>
      <c r="B15" s="35">
        <v>548</v>
      </c>
      <c r="C15" s="35" t="s">
        <v>15</v>
      </c>
      <c r="D15" s="36" t="s">
        <v>16</v>
      </c>
      <c r="E15" s="38"/>
      <c r="F15" s="37">
        <f>IF(AND(ISEVEN(ROUND(E15,5)* B15*10^2),ROUND(MOD(ROUND(E15,5)* B15*10^2,1),2)&lt;=0.5),ROUNDDOWN(ROUND(E15,5)* B15,2),ROUND(ROUND(E15,5)* B15,2))</f>
        <v>0</v>
      </c>
      <c r="G15" s="28">
        <f>IF(AND(ISEVEN(H15*10^2),ROUND(MOD(H15*10^2,1),2)&lt;=0.5),ROUNDDOWN(H15,2),ROUND(H15,2))</f>
        <v>0</v>
      </c>
      <c r="H15" s="28">
        <f>0 * F15</f>
        <v>0</v>
      </c>
      <c r="M15" s="29"/>
    </row>
    <row r="16" spans="1:13" s="28" customFormat="1" ht="25.5" x14ac:dyDescent="0.2">
      <c r="A16" s="27" t="s">
        <v>17</v>
      </c>
      <c r="B16" s="35">
        <v>510</v>
      </c>
      <c r="C16" s="35" t="s">
        <v>12</v>
      </c>
      <c r="D16" s="36" t="s">
        <v>18</v>
      </c>
      <c r="E16" s="38"/>
      <c r="F16" s="37">
        <f>IF(AND(ISEVEN(ROUND(E16,5)* B16*10^2),ROUND(MOD(ROUND(E16,5)* B16*10^2,1),2)&lt;=0.5),ROUNDDOWN(ROUND(E16,5)* B16,2),ROUND(ROUND(E16,5)* B16,2))</f>
        <v>0</v>
      </c>
      <c r="G16" s="28">
        <f>IF(AND(ISEVEN(H16*10^2),ROUND(MOD(H16*10^2,1),2)&lt;=0.5),ROUNDDOWN(H16,2),ROUND(H16,2))</f>
        <v>0</v>
      </c>
      <c r="H16" s="28">
        <f>0 * F16</f>
        <v>0</v>
      </c>
      <c r="M16" s="29"/>
    </row>
    <row r="17" spans="1:13" s="28" customFormat="1" ht="25.5" x14ac:dyDescent="0.2">
      <c r="A17" s="27" t="s">
        <v>19</v>
      </c>
      <c r="B17" s="35">
        <v>548</v>
      </c>
      <c r="C17" s="35" t="s">
        <v>12</v>
      </c>
      <c r="D17" s="36" t="s">
        <v>20</v>
      </c>
      <c r="E17" s="38"/>
      <c r="F17" s="37">
        <f>IF(AND(ISEVEN(ROUND(E17,5)* B17*10^2),ROUND(MOD(ROUND(E17,5)* B17*10^2,1),2)&lt;=0.5),ROUNDDOWN(ROUND(E17,5)* B17,2),ROUND(ROUND(E17,5)* B17,2))</f>
        <v>0</v>
      </c>
      <c r="G17" s="28">
        <f>IF(AND(ISEVEN(H17*10^2),ROUND(MOD(H17*10^2,1),2)&lt;=0.5),ROUNDDOWN(H17,2),ROUND(H17,2))</f>
        <v>0</v>
      </c>
      <c r="H17" s="28">
        <f>0 * F17</f>
        <v>0</v>
      </c>
      <c r="M17" s="29"/>
    </row>
    <row r="18" spans="1:13" s="28" customFormat="1" ht="25.5" x14ac:dyDescent="0.2">
      <c r="A18" s="27" t="s">
        <v>21</v>
      </c>
      <c r="B18" s="35">
        <v>18</v>
      </c>
      <c r="C18" s="35" t="s">
        <v>22</v>
      </c>
      <c r="D18" s="36" t="s">
        <v>23</v>
      </c>
      <c r="E18" s="38"/>
      <c r="F18" s="37">
        <f>IF(AND(ISEVEN(ROUND(E18,5)* B18*10^2),ROUND(MOD(ROUND(E18,5)* B18*10^2,1),2)&lt;=0.5),ROUNDDOWN(ROUND(E18,5)* B18,2),ROUND(ROUND(E18,5)* B18,2))</f>
        <v>0</v>
      </c>
      <c r="G18" s="28">
        <f>IF(AND(ISEVEN(H18*10^2),ROUND(MOD(H18*10^2,1),2)&lt;=0.5),ROUNDDOWN(H18,2),ROUND(H18,2))</f>
        <v>0</v>
      </c>
      <c r="H18" s="28">
        <f>0 * F18</f>
        <v>0</v>
      </c>
    </row>
    <row r="19" spans="1:13" s="28" customFormat="1" ht="38.25" x14ac:dyDescent="0.2">
      <c r="A19" s="27" t="s">
        <v>24</v>
      </c>
      <c r="B19" s="35">
        <v>18</v>
      </c>
      <c r="C19" s="35" t="s">
        <v>22</v>
      </c>
      <c r="D19" s="36" t="s">
        <v>25</v>
      </c>
      <c r="E19" s="38"/>
      <c r="F19" s="37">
        <f>IF(AND(ISEVEN(ROUND(E19,5)* B19*10^2),ROUND(MOD(ROUND(E19,5)* B19*10^2,1),2)&lt;=0.5),ROUNDDOWN(ROUND(E19,5)* B19,2),ROUND(ROUND(E19,5)* B19,2))</f>
        <v>0</v>
      </c>
      <c r="G19" s="28">
        <f>IF(AND(ISEVEN(H19*10^2),ROUND(MOD(H19*10^2,1),2)&lt;=0.5),ROUNDDOWN(H19,2),ROUND(H19,2))</f>
        <v>0</v>
      </c>
      <c r="H19" s="28">
        <f>0 * F19</f>
        <v>0</v>
      </c>
    </row>
    <row r="20" spans="1:13" s="28" customFormat="1" ht="25.5" x14ac:dyDescent="0.2">
      <c r="A20" s="27" t="s">
        <v>26</v>
      </c>
      <c r="B20" s="35">
        <v>76</v>
      </c>
      <c r="C20" s="35" t="s">
        <v>12</v>
      </c>
      <c r="D20" s="36" t="s">
        <v>27</v>
      </c>
      <c r="E20" s="38"/>
      <c r="F20" s="37">
        <f>IF(AND(ISEVEN(ROUND(E20,5)* B20*10^2),ROUND(MOD(ROUND(E20,5)* B20*10^2,1),2)&lt;=0.5),ROUNDDOWN(ROUND(E20,5)* B20,2),ROUND(ROUND(E20,5)* B20,2))</f>
        <v>0</v>
      </c>
      <c r="G20" s="28">
        <f>IF(AND(ISEVEN(H20*10^2),ROUND(MOD(H20*10^2,1),2)&lt;=0.5),ROUNDDOWN(H20,2),ROUND(H20,2))</f>
        <v>0</v>
      </c>
      <c r="H20" s="28">
        <f>0 * F20</f>
        <v>0</v>
      </c>
    </row>
    <row r="21" spans="1:13" s="28" customFormat="1" ht="25.5" x14ac:dyDescent="0.2">
      <c r="A21" s="27" t="s">
        <v>28</v>
      </c>
      <c r="B21" s="35">
        <v>76</v>
      </c>
      <c r="C21" s="35" t="s">
        <v>12</v>
      </c>
      <c r="D21" s="36" t="s">
        <v>29</v>
      </c>
      <c r="E21" s="38"/>
      <c r="F21" s="37">
        <f>IF(AND(ISEVEN(ROUND(E21,5)* B21*10^2),ROUND(MOD(ROUND(E21,5)* B21*10^2,1),2)&lt;=0.5),ROUNDDOWN(ROUND(E21,5)* B21,2),ROUND(ROUND(E21,5)* B21,2))</f>
        <v>0</v>
      </c>
      <c r="G21" s="28">
        <f>IF(AND(ISEVEN(H21*10^2),ROUND(MOD(H21*10^2,1),2)&lt;=0.5),ROUNDDOWN(H21,2),ROUND(H21,2))</f>
        <v>0</v>
      </c>
      <c r="H21" s="28">
        <f>0 * F21</f>
        <v>0</v>
      </c>
    </row>
    <row r="22" spans="1:13" s="28" customFormat="1" ht="25.5" x14ac:dyDescent="0.2">
      <c r="A22" s="27" t="s">
        <v>30</v>
      </c>
      <c r="B22" s="35">
        <v>4</v>
      </c>
      <c r="C22" s="35" t="s">
        <v>31</v>
      </c>
      <c r="D22" s="36" t="s">
        <v>32</v>
      </c>
      <c r="E22" s="38"/>
      <c r="F22" s="37">
        <f>IF(AND(ISEVEN(ROUND(E22,5)* B22*10^2),ROUND(MOD(ROUND(E22,5)* B22*10^2,1),2)&lt;=0.5),ROUNDDOWN(ROUND(E22,5)* B22,2),ROUND(ROUND(E22,5)* B22,2))</f>
        <v>0</v>
      </c>
      <c r="G22" s="28">
        <f>IF(AND(ISEVEN(H22*10^2),ROUND(MOD(H22*10^2,1),2)&lt;=0.5),ROUNDDOWN(H22,2),ROUND(H22,2))</f>
        <v>0</v>
      </c>
      <c r="H22" s="28">
        <f>0 * F22</f>
        <v>0</v>
      </c>
    </row>
    <row r="23" spans="1:13" s="28" customFormat="1" ht="25.5" x14ac:dyDescent="0.2">
      <c r="A23" s="27" t="s">
        <v>33</v>
      </c>
      <c r="B23" s="35">
        <v>4</v>
      </c>
      <c r="C23" s="35" t="s">
        <v>31</v>
      </c>
      <c r="D23" s="36" t="s">
        <v>34</v>
      </c>
      <c r="E23" s="38"/>
      <c r="F23" s="37">
        <f>IF(AND(ISEVEN(ROUND(E23,5)* B23*10^2),ROUND(MOD(ROUND(E23,5)* B23*10^2,1),2)&lt;=0.5),ROUNDDOWN(ROUND(E23,5)* B23,2),ROUND(ROUND(E23,5)* B23,2))</f>
        <v>0</v>
      </c>
      <c r="G23" s="28">
        <f>IF(AND(ISEVEN(H23*10^2),ROUND(MOD(H23*10^2,1),2)&lt;=0.5),ROUNDDOWN(H23,2),ROUND(H23,2))</f>
        <v>0</v>
      </c>
      <c r="H23" s="28">
        <f>0 * F23</f>
        <v>0</v>
      </c>
    </row>
    <row r="24" spans="1:13" s="40" customFormat="1" ht="27.95" customHeight="1" x14ac:dyDescent="0.2">
      <c r="A24" s="39"/>
      <c r="B24" s="41"/>
      <c r="C24" s="42"/>
      <c r="D24" s="43"/>
      <c r="E24" s="44" t="s">
        <v>35</v>
      </c>
      <c r="F24" s="45">
        <f>SUM(F14:F23)</f>
        <v>0</v>
      </c>
    </row>
    <row r="25" spans="1:13" s="40" customFormat="1" ht="27.95" customHeight="1" x14ac:dyDescent="0.2">
      <c r="A25" s="39"/>
      <c r="B25" s="41"/>
      <c r="C25" s="42"/>
      <c r="D25" s="43"/>
      <c r="E25" s="44" t="s">
        <v>36</v>
      </c>
      <c r="F25" s="45">
        <f>ROUND(F24* 0.21, 2)</f>
        <v>0</v>
      </c>
    </row>
    <row r="26" spans="1:13" s="40" customFormat="1" ht="27.95" customHeight="1" x14ac:dyDescent="0.2">
      <c r="A26" s="39"/>
      <c r="B26" s="41"/>
      <c r="C26" s="42"/>
      <c r="D26" s="43"/>
      <c r="E26" s="44" t="s">
        <v>37</v>
      </c>
      <c r="F26" s="45">
        <f>SUM(F24:F25)</f>
        <v>0</v>
      </c>
    </row>
    <row r="30" spans="1:13" ht="51" customHeight="1" x14ac:dyDescent="0.2">
      <c r="B30" s="47" t="s">
        <v>39</v>
      </c>
      <c r="C30" s="47"/>
      <c r="D30" s="47"/>
      <c r="E30" s="47"/>
      <c r="F30" s="47"/>
    </row>
    <row r="32" spans="1:13" x14ac:dyDescent="0.2">
      <c r="F32" s="48" t="s">
        <v>40</v>
      </c>
    </row>
    <row r="33" spans="6:6" x14ac:dyDescent="0.2">
      <c r="F33" s="49" t="s">
        <v>41</v>
      </c>
    </row>
  </sheetData>
  <sheetProtection password="D86F" sheet="1" objects="1" scenarios="1" formatRows="0" selectLockedCells="1"/>
  <mergeCells count="5">
    <mergeCell ref="B9:F9"/>
    <mergeCell ref="B5:F5"/>
    <mergeCell ref="B8:C8"/>
    <mergeCell ref="B7:F7"/>
    <mergeCell ref="B30:F30"/>
  </mergeCells>
  <phoneticPr fontId="0" type="noConversion"/>
  <conditionalFormatting sqref="F10:F29 F2:F4 F31:F65532">
    <cfRule type="cellIs" dxfId="0" priority="1" stopIfTrue="1" operator="equal">
      <formula>0</formula>
    </cfRule>
  </conditionalFormatting>
  <pageMargins left="0.59055118110236227" right="0.59055118110236227" top="0.39370078740157483" bottom="0.78740157480314965" header="0" footer="0"/>
  <pageSetup paperSize="9" scale="98" fitToHeight="0" orientation="portrait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TRAGSA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amaya1</dc:creator>
  <cp:lastModifiedBy>u_xen_vdi</cp:lastModifiedBy>
  <cp:lastPrinted>2019-03-13T10:36:06Z</cp:lastPrinted>
  <dcterms:created xsi:type="dcterms:W3CDTF">2007-01-22T10:55:29Z</dcterms:created>
  <dcterms:modified xsi:type="dcterms:W3CDTF">2020-01-07T10:26:52Z</dcterms:modified>
</cp:coreProperties>
</file>