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
    </mc:Choice>
  </mc:AlternateContent>
  <bookViews>
    <workbookView xWindow="240" yWindow="90" windowWidth="18780" windowHeight="13020"/>
  </bookViews>
  <sheets>
    <sheet name="Hoja1" sheetId="1" r:id="rId1"/>
  </sheets>
  <definedNames>
    <definedName name="_xlnm.Print_Titles" localSheetId="0">Hoja1!$1:$1</definedName>
  </definedNames>
  <calcPr calcId="162913"/>
</workbook>
</file>

<file path=xl/calcChain.xml><?xml version="1.0" encoding="utf-8"?>
<calcChain xmlns="http://schemas.openxmlformats.org/spreadsheetml/2006/main">
  <c r="B8" i="1" l="1"/>
  <c r="F32" i="1"/>
  <c r="F31" i="1"/>
  <c r="F30" i="1"/>
  <c r="G29" i="1"/>
  <c r="H29" i="1"/>
  <c r="F29" i="1"/>
  <c r="G28" i="1"/>
  <c r="H28" i="1"/>
  <c r="F28" i="1"/>
  <c r="G27" i="1"/>
  <c r="H27" i="1"/>
  <c r="F27" i="1"/>
  <c r="G26" i="1"/>
  <c r="H26" i="1"/>
  <c r="F26" i="1"/>
  <c r="F20" i="1"/>
  <c r="F19" i="1"/>
  <c r="F18" i="1"/>
  <c r="G17" i="1"/>
  <c r="H17" i="1"/>
  <c r="F17" i="1"/>
  <c r="G16" i="1"/>
  <c r="H16" i="1"/>
  <c r="F16" i="1"/>
</calcChain>
</file>

<file path=xl/sharedStrings.xml><?xml version="1.0" encoding="utf-8"?>
<sst xmlns="http://schemas.openxmlformats.org/spreadsheetml/2006/main" count="48" uniqueCount="38">
  <si>
    <t>ANEJO I</t>
  </si>
  <si>
    <t xml:space="preserve">CRITERIOS EVALUABLES DE FORMA AUTOMÁTICA MEDIANTE FÓRMULAS </t>
  </si>
  <si>
    <t>De acuerdo con el siguiente cuadro de unidades y precios:</t>
  </si>
  <si>
    <t>CUADRO DE UNIDADES Y PRECIOS</t>
  </si>
  <si>
    <t>TSA0070376</t>
  </si>
  <si>
    <r>
      <t>El que suscribe D._                              _ domiciliado en _                        _, calle _                        _ y D.N.I. nº_           _ en su propio nombre, o en representación de _                                  _, con N.I.F._          _ con domicilio en _                                    _, calle _                             _  enterado de las condiciones y requisitos que se exigen para la adjudicación del contrato de '</t>
    </r>
    <r>
      <rPr>
        <b/>
        <sz val="10"/>
        <rFont val="Arial"/>
        <family val="2"/>
      </rPr>
      <t>SUMINISTRO E INSTALACION DE MAMPARAS Y CELOSIA DE LAMAS DE ALUMINIO PARA LA OBRA DE TERMINACION DEL HOSPITAL DE MELILLA' Ref.: TSA0070376</t>
    </r>
    <r>
      <rPr>
        <sz val="10"/>
        <rFont val="Arial"/>
        <family val="2"/>
      </rPr>
      <t>, se compromete en nombre propio o de la empresa a que representa, a prestar el objeto del presente pliego por un importe total de:</t>
    </r>
  </si>
  <si>
    <t>Lote 1: CELOSIA DE LAMAS</t>
  </si>
  <si>
    <t>Nº Uds.</t>
  </si>
  <si>
    <t>Ud.</t>
  </si>
  <si>
    <t>Descripción</t>
  </si>
  <si>
    <t>Precio unit. (IPSI no incluido)</t>
  </si>
  <si>
    <t>Importe (IPSI no incluido)</t>
  </si>
  <si>
    <t>LOTE 1: CELOSIA DE LAMAS</t>
  </si>
  <si>
    <t>262478</t>
  </si>
  <si>
    <t>m2</t>
  </si>
  <si>
    <t xml:space="preserve">Suministro e instalación de celosía de lamas lisas monopared de aluminio perfilado, fabricadas con fleje de aluminio de aleación de 0,7 mm. de espesor y lacado en continuo con pinturas antioxidante versión marinizado y poliéster-poliamida termoendurecidas al horno mediante proceso coil-coatig según normativa ECCA, en color a elegir por la D.F., formando lamas de perfil monopared y sección de 84 mm., lamas fijas atornilladas y remachadas a la pinza de fijación con inclinación 25º sobre vigueta de aluminio también incluida y separación entre lamas de 16 mm., las viguetas se dispondrán como máximo cada 70 cm y deberán estar fijadas firmemente a la estructura auxiliar, también incluidas, compuesta por tubo de acero galvanizado 60x60x3 mm. colocado horizontalmente cada 88 cm de distancia según planos y detalles. Totalmente instalada._x000D_
</t>
  </si>
  <si>
    <t>264718</t>
  </si>
  <si>
    <t xml:space="preserve">Suministro y montaje de estructura auxiliar de acero galvanizado, colocada verticalmente, compuesto de tubo estructural de 80 x 60 x 3 mm fijado a forjados mediante placas de anclaje y nivelación incluida, p.p. de anclajes químicos, como soporte de la celosia de lamas_x000D_
</t>
  </si>
  <si>
    <t xml:space="preserve">Total importe base ofertado Lote 1 (IPSI no incluido): </t>
  </si>
  <si>
    <t>Importe de IPSI:</t>
  </si>
  <si>
    <t>Importe total ofertado Lote 1 (IPSI incluido):</t>
  </si>
  <si>
    <t>Lote 2: MAMPARAS DE ALUMINIO</t>
  </si>
  <si>
    <t>LOTE 2: MAMPARAS DE ALUMINIO</t>
  </si>
  <si>
    <t>262472</t>
  </si>
  <si>
    <t xml:space="preserve">Suministro y montaje de mampara modular de vidrio laminar de seguridad 6+6 transparente o translúcido con al menos un 20% de superficie practicable, junta entre vidrios con silicona, sin perfiles entre módulos, perfiles vistos superiores de 35x45 mm e inferiores de 60x45 mm, compuesta por bastidor general de perfiles de aluminio, color a elegir por TRAGSA. Incluso p/p de herrajes, remates, sellado de juntas, soportes, encuentros con otros tipos de paramentos, colocación de canalizaciones para instalaciones y cajeados para mecanismos eléctricos. Totalmente terminada. s/NTE-FCL-3._x000D_
</t>
  </si>
  <si>
    <t>262473</t>
  </si>
  <si>
    <t xml:space="preserve">Suministro y montaje de mampara modular mixta (de superficie aproximada de 2/5 vidrio + 3/5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y con al menos un 20% de superficie practicable según planos, junta entre vidrios con silicona, sin perfiles entre módulos, perfiles verticales internos de aluminio, ocultos entre módulos, perfiles vistos superiores de 35x45 mm e inferiores de 60x45 mm, compuesta por bastidor general de perfiles de aluminio, color a elegir por TRAGSA. Incluso p/p de herrajes, remates, sellado de juntas, soportes, encuentros con otros tipos de paramentos, colocación de canalizaciones para instalaciones y cajeados para mecanismos eléctricos. Totalmente terminada. s/NTE-FCL-3._x000D_
</t>
  </si>
  <si>
    <t>262474</t>
  </si>
  <si>
    <t>ud</t>
  </si>
  <si>
    <t xml:space="preserve">Suministro e instalación de módulo de puerta de paso de una hoja batiente de 40 mm de espesor y 900x 2100 mm de luz de paso, incluida los herrajes, para mampara modular con perfiles de aluminio._x000D_
</t>
  </si>
  <si>
    <t>262475</t>
  </si>
  <si>
    <t xml:space="preserve">Suministro e instalación de módulo de puerta de paso de dos hojas batiente de 40 mm de espesor y 1800 x 2100 mm de luz de paso, incluida los herrajes, para mampara modular con perfiles de aluminio._x000D_
</t>
  </si>
  <si>
    <t xml:space="preserve">Total importe base ofertado Lote 2 (IPSI no incluido): </t>
  </si>
  <si>
    <t>Importe total ofertado Lote 2 (IPSI incluido):</t>
  </si>
  <si>
    <t xml:space="preserve"> € IPSI incluido.</t>
  </si>
  <si>
    <t>En caso de error aritmético en la valoración total de la oferta se atenderá a los precios unitarios ofertados. La prestación ofertada se efectuará ajustándose al Pliego que rige el presente concurso, teniéndose por no puesta cualquier aclaración o comentario introducido por los licitadores, que se oponga, contradiga, o pueda ser susceptible de una interpretación contraria a lo establecido en el citado Pliego.</t>
  </si>
  <si>
    <t>(Sello, fecha y firma del ofertante)</t>
  </si>
  <si>
    <t>[Se deben firmar todas las hojas de la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</si>
</sst>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9" x14ac:knownFonts="1">
    <font>
      <sz val="10"/>
      <name val="Arial"/>
    </font>
    <font>
      <sz val="10"/>
      <name val="Arial"/>
      <family val="2"/>
    </font>
    <font>
      <b/>
      <sz val="10"/>
      <name val="Arial"/>
      <family val="2"/>
    </font>
    <font>
      <sz val="10"/>
      <color indexed="10"/>
      <name val="Arial"/>
      <family val="2"/>
    </font>
    <font>
      <sz val="10"/>
      <color indexed="42"/>
      <name val="Arial"/>
      <family val="2"/>
    </font>
    <font>
      <b/>
      <sz val="9"/>
      <name val="Arial"/>
      <family val="2"/>
    </font>
    <font>
      <b/>
      <sz val="10"/>
      <name val="Cambria"/>
      <family val="1"/>
    </font>
    <font>
      <b/>
      <sz val="10"/>
      <color indexed="42"/>
      <name val="Arial"/>
      <family val="2"/>
    </font>
    <font>
      <i/>
      <sz val="10"/>
      <name val="Arial"/>
      <family val="2"/>
    </font>
  </fonts>
  <fills count="3">
    <fill>
      <patternFill patternType="none"/>
    </fill>
    <fill>
      <patternFill patternType="gray125"/>
    </fill>
    <fill>
      <patternFill patternType="solid">
        <fgColor rgb="FFC7C3B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0" fillId="0" borderId="0" xfId="0" applyAlignment="1">
      <alignment horizontal="left"/>
    </xf>
    <xf numFmtId="0" fontId="3" fillId="0" borderId="0" xfId="0" applyFont="1" applyAlignment="1">
      <alignment horizontal="left"/>
    </xf>
    <xf numFmtId="4" fontId="0" fillId="0" borderId="0" xfId="0" applyNumberFormat="1"/>
    <xf numFmtId="0" fontId="0" fillId="0" borderId="0" xfId="0" applyNumberFormat="1"/>
    <xf numFmtId="49" fontId="0" fillId="0" borderId="0" xfId="0" applyNumberFormat="1"/>
    <xf numFmtId="0" fontId="4" fillId="0" borderId="0" xfId="0" applyFont="1"/>
    <xf numFmtId="0" fontId="0" fillId="0" borderId="0" xfId="0" applyNumberFormat="1" applyAlignment="1">
      <alignment horizontal="center"/>
    </xf>
    <xf numFmtId="0" fontId="1" fillId="0" borderId="0" xfId="0" applyNumberFormat="1" applyFont="1"/>
    <xf numFmtId="0" fontId="0" fillId="0" borderId="0" xfId="0" applyFill="1" applyAlignment="1">
      <alignment horizontal="left"/>
    </xf>
    <xf numFmtId="0" fontId="0" fillId="0" borderId="0" xfId="0" applyAlignment="1">
      <alignment vertical="top" wrapText="1"/>
    </xf>
    <xf numFmtId="0" fontId="6" fillId="0" borderId="0" xfId="0" applyFont="1" applyAlignment="1">
      <alignment horizontal="center" vertical="center"/>
    </xf>
    <xf numFmtId="0" fontId="2" fillId="0" borderId="0" xfId="0" applyFont="1" applyBorder="1" applyAlignment="1">
      <alignment horizontal="left"/>
    </xf>
    <xf numFmtId="0" fontId="2" fillId="0" borderId="0" xfId="0" applyFont="1" applyBorder="1" applyAlignment="1">
      <alignment vertical="top" wrapText="1"/>
    </xf>
    <xf numFmtId="0" fontId="5" fillId="0" borderId="0" xfId="0" applyNumberFormat="1" applyFont="1" applyBorder="1" applyAlignment="1">
      <alignment wrapText="1"/>
    </xf>
    <xf numFmtId="4" fontId="5" fillId="0" borderId="0" xfId="0" applyNumberFormat="1" applyFont="1" applyBorder="1" applyAlignment="1">
      <alignment wrapText="1"/>
    </xf>
    <xf numFmtId="49" fontId="2" fillId="0" borderId="0" xfId="0" applyNumberFormat="1" applyFont="1"/>
    <xf numFmtId="0" fontId="2" fillId="0" borderId="0" xfId="0" applyNumberFormat="1" applyFont="1" applyAlignment="1">
      <alignment horizontal="left" vertical="top" wrapText="1" shrinkToFit="1"/>
    </xf>
    <xf numFmtId="0" fontId="2" fillId="0" borderId="0" xfId="0" applyFont="1"/>
    <xf numFmtId="0" fontId="7" fillId="0" borderId="0" xfId="0" applyFont="1"/>
    <xf numFmtId="0" fontId="1" fillId="0" borderId="0" xfId="0" applyNumberFormat="1" applyFont="1" applyAlignment="1" applyProtection="1">
      <alignment vertical="center" wrapText="1" shrinkToFit="1"/>
    </xf>
    <xf numFmtId="0" fontId="2" fillId="0" borderId="0" xfId="0" applyFont="1" applyFill="1" applyAlignment="1" applyProtection="1">
      <alignment horizontal="center" vertical="top" wrapText="1"/>
      <protection locked="0"/>
    </xf>
    <xf numFmtId="0" fontId="1" fillId="0" borderId="0" xfId="0" applyNumberFormat="1" applyFont="1" applyBorder="1" applyAlignment="1">
      <alignment horizontal="left" vertical="top" wrapText="1"/>
    </xf>
    <xf numFmtId="0" fontId="6" fillId="0" borderId="0" xfId="0" applyFont="1" applyAlignment="1">
      <alignment horizontal="center" vertical="top"/>
    </xf>
    <xf numFmtId="0" fontId="2" fillId="0" borderId="0" xfId="0" applyNumberFormat="1" applyFont="1" applyBorder="1" applyAlignment="1">
      <alignment horizontal="right" vertical="top"/>
    </xf>
    <xf numFmtId="0" fontId="1" fillId="0" borderId="0" xfId="0" applyNumberFormat="1" applyFont="1" applyAlignment="1" applyProtection="1">
      <alignment horizontal="justify" vertical="center" wrapText="1" shrinkToFit="1"/>
      <protection locked="0"/>
    </xf>
    <xf numFmtId="0" fontId="0" fillId="0" borderId="0" xfId="0" applyAlignment="1" applyProtection="1">
      <alignment horizontal="justify" vertical="center" wrapText="1" shrinkToFit="1"/>
      <protection locked="0"/>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3" xfId="0" applyFont="1" applyFill="1" applyBorder="1" applyAlignment="1">
      <alignment vertical="top" wrapText="1"/>
    </xf>
    <xf numFmtId="0" fontId="2" fillId="2" borderId="3" xfId="0" applyNumberFormat="1" applyFont="1" applyFill="1" applyBorder="1"/>
    <xf numFmtId="4" fontId="2" fillId="2" borderId="4" xfId="0" applyNumberFormat="1" applyFont="1" applyFill="1" applyBorder="1"/>
    <xf numFmtId="49" fontId="0" fillId="0" borderId="0" xfId="0" applyNumberFormat="1" applyAlignment="1">
      <alignment vertical="center"/>
    </xf>
    <xf numFmtId="0" fontId="0" fillId="0" borderId="0" xfId="0" applyAlignment="1">
      <alignment vertical="center"/>
    </xf>
    <xf numFmtId="0" fontId="4" fillId="0" borderId="0" xfId="0" applyFont="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1" xfId="0" applyNumberFormat="1" applyFont="1" applyFill="1" applyBorder="1" applyAlignment="1">
      <alignment vertical="center" wrapText="1"/>
    </xf>
    <xf numFmtId="4" fontId="2" fillId="2" borderId="1" xfId="0" applyNumberFormat="1"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NumberFormat="1" applyBorder="1" applyAlignment="1">
      <alignment vertical="center"/>
    </xf>
    <xf numFmtId="4" fontId="0" fillId="0" borderId="1" xfId="0" applyNumberFormat="1" applyBorder="1" applyAlignment="1">
      <alignment vertical="center"/>
    </xf>
    <xf numFmtId="164" fontId="0" fillId="0" borderId="1" xfId="0" applyNumberFormat="1" applyBorder="1" applyAlignment="1" applyProtection="1">
      <alignment vertical="center"/>
      <protection locked="0"/>
    </xf>
    <xf numFmtId="49" fontId="2" fillId="0" borderId="0" xfId="0" applyNumberFormat="1" applyFont="1" applyAlignment="1">
      <alignmen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NumberFormat="1" applyFont="1" applyBorder="1" applyAlignment="1">
      <alignment horizontal="right" vertical="center"/>
    </xf>
    <xf numFmtId="4" fontId="2" fillId="0" borderId="4" xfId="0" applyNumberFormat="1" applyFont="1" applyBorder="1" applyAlignment="1">
      <alignment vertical="center"/>
    </xf>
    <xf numFmtId="4" fontId="2" fillId="0" borderId="0" xfId="0" applyNumberFormat="1" applyFont="1" applyBorder="1" applyAlignment="1">
      <alignment horizontal="right" vertical="top"/>
    </xf>
    <xf numFmtId="0" fontId="0" fillId="0" borderId="0" xfId="0" applyAlignment="1">
      <alignment horizontal="justify" wrapText="1"/>
    </xf>
    <xf numFmtId="4" fontId="0" fillId="0" borderId="0" xfId="0" applyNumberFormat="1" applyAlignment="1">
      <alignment horizontal="right"/>
    </xf>
    <xf numFmtId="4" fontId="8" fillId="0" borderId="0" xfId="0" applyNumberFormat="1" applyFont="1" applyAlignment="1">
      <alignment horizontal="right"/>
    </xf>
  </cellXfs>
  <cellStyles count="1">
    <cellStyle name="Normal"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303772</xdr:colOff>
      <xdr:row>0</xdr:row>
      <xdr:rowOff>499915</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322947" cy="499915"/>
        </a:xfrm>
        <a:prstGeom prst="rect">
          <a:avLst/>
        </a:prstGeom>
      </xdr:spPr>
    </xdr:pic>
    <xdr:clientData/>
  </xdr:twoCellAnchor>
  <xdr:twoCellAnchor editAs="oneCell">
    <xdr:from>
      <xdr:col>5</xdr:col>
      <xdr:colOff>0</xdr:colOff>
      <xdr:row>0</xdr:row>
      <xdr:rowOff>0</xdr:rowOff>
    </xdr:from>
    <xdr:to>
      <xdr:col>5</xdr:col>
      <xdr:colOff>499915</xdr:colOff>
      <xdr:row>0</xdr:row>
      <xdr:rowOff>499915</xdr:rowOff>
    </xdr:to>
    <xdr:pic>
      <xdr:nvPicPr>
        <xdr:cNvPr id="6" name="Imagen 5"/>
        <xdr:cNvPicPr>
          <a:picLocks noChangeAspect="1"/>
        </xdr:cNvPicPr>
      </xdr:nvPicPr>
      <xdr:blipFill>
        <a:blip xmlns:r="http://schemas.openxmlformats.org/officeDocument/2006/relationships" r:embed="rId2"/>
        <a:stretch>
          <a:fillRect/>
        </a:stretch>
      </xdr:blipFill>
      <xdr:spPr>
        <a:xfrm>
          <a:off x="5753100" y="0"/>
          <a:ext cx="499915" cy="4999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39"/>
  <sheetViews>
    <sheetView tabSelected="1" topLeftCell="B4" workbookViewId="0">
      <selection activeCell="B7" sqref="B7:F7"/>
    </sheetView>
  </sheetViews>
  <sheetFormatPr baseColWidth="10" defaultRowHeight="12.75" x14ac:dyDescent="0.2"/>
  <cols>
    <col min="1" max="1" width="9.140625" style="5" hidden="1" customWidth="1"/>
    <col min="2" max="2" width="8.85546875" style="1" customWidth="1"/>
    <col min="3" max="3" width="6.42578125" style="1" customWidth="1"/>
    <col min="4" max="4" width="55.28515625" style="10" customWidth="1"/>
    <col min="5" max="5" width="11.42578125" style="4" customWidth="1"/>
    <col min="6" max="6" width="12" style="3" customWidth="1"/>
    <col min="7" max="8" width="11.42578125" hidden="1" customWidth="1"/>
  </cols>
  <sheetData>
    <row r="1" spans="1:13" ht="54" customHeight="1" x14ac:dyDescent="0.2"/>
    <row r="2" spans="1:13" ht="15" customHeight="1" x14ac:dyDescent="0.2">
      <c r="A2" s="5" t="s">
        <v>4</v>
      </c>
      <c r="B2" s="2"/>
    </row>
    <row r="3" spans="1:13" x14ac:dyDescent="0.2">
      <c r="E3" s="8"/>
    </row>
    <row r="4" spans="1:13" ht="14.25" customHeight="1" x14ac:dyDescent="0.2">
      <c r="C4" s="9"/>
      <c r="D4" s="21" t="s">
        <v>0</v>
      </c>
      <c r="E4" s="7"/>
    </row>
    <row r="5" spans="1:13" x14ac:dyDescent="0.2">
      <c r="B5" s="23" t="s">
        <v>1</v>
      </c>
      <c r="C5" s="23"/>
      <c r="D5" s="23"/>
      <c r="E5" s="23"/>
      <c r="F5" s="23"/>
      <c r="M5" s="6"/>
    </row>
    <row r="6" spans="1:13" ht="13.5" customHeight="1" x14ac:dyDescent="0.2">
      <c r="B6" s="20"/>
      <c r="C6" s="20"/>
      <c r="D6" s="20"/>
      <c r="E6" s="20"/>
      <c r="F6" s="20"/>
      <c r="M6" s="6"/>
    </row>
    <row r="7" spans="1:13" ht="89.25" customHeight="1" x14ac:dyDescent="0.2">
      <c r="B7" s="25" t="s">
        <v>5</v>
      </c>
      <c r="C7" s="26"/>
      <c r="D7" s="26"/>
      <c r="E7" s="26"/>
      <c r="F7" s="26"/>
      <c r="M7" s="6"/>
    </row>
    <row r="8" spans="1:13" s="18" customFormat="1" ht="15" customHeight="1" x14ac:dyDescent="0.2">
      <c r="A8" s="16"/>
      <c r="B8" s="52">
        <f xml:space="preserve"> + F20 + F32</f>
        <v>0</v>
      </c>
      <c r="C8" s="24"/>
      <c r="D8" s="17" t="s">
        <v>34</v>
      </c>
      <c r="E8" s="17"/>
      <c r="F8" s="17"/>
      <c r="M8" s="19"/>
    </row>
    <row r="9" spans="1:13" x14ac:dyDescent="0.2">
      <c r="B9" s="22" t="s">
        <v>2</v>
      </c>
      <c r="C9" s="22"/>
      <c r="D9" s="22"/>
      <c r="E9" s="22"/>
      <c r="F9" s="22"/>
      <c r="M9" s="6"/>
    </row>
    <row r="10" spans="1:13" x14ac:dyDescent="0.2">
      <c r="B10" s="12"/>
      <c r="C10" s="12"/>
      <c r="D10" s="13"/>
      <c r="E10" s="14"/>
      <c r="F10" s="15"/>
      <c r="M10" s="6"/>
    </row>
    <row r="11" spans="1:13" x14ac:dyDescent="0.2">
      <c r="D11" s="11" t="s">
        <v>3</v>
      </c>
      <c r="M11" s="6"/>
    </row>
    <row r="12" spans="1:13" x14ac:dyDescent="0.2">
      <c r="M12" s="6"/>
    </row>
    <row r="13" spans="1:13" ht="17.25" customHeight="1" x14ac:dyDescent="0.2">
      <c r="B13" s="27" t="s">
        <v>6</v>
      </c>
      <c r="C13" s="28"/>
      <c r="D13" s="29"/>
      <c r="E13" s="30"/>
      <c r="F13" s="31"/>
      <c r="M13" s="6"/>
    </row>
    <row r="14" spans="1:13" s="33" customFormat="1" ht="38.25" x14ac:dyDescent="0.2">
      <c r="A14" s="32"/>
      <c r="B14" s="35" t="s">
        <v>7</v>
      </c>
      <c r="C14" s="36" t="s">
        <v>8</v>
      </c>
      <c r="D14" s="37" t="s">
        <v>9</v>
      </c>
      <c r="E14" s="38" t="s">
        <v>10</v>
      </c>
      <c r="F14" s="39" t="s">
        <v>11</v>
      </c>
      <c r="M14" s="34"/>
    </row>
    <row r="15" spans="1:13" s="33" customFormat="1" ht="15.75" customHeight="1" x14ac:dyDescent="0.2">
      <c r="A15" s="32"/>
      <c r="B15" s="40"/>
      <c r="C15" s="40"/>
      <c r="D15" s="41" t="s">
        <v>12</v>
      </c>
      <c r="E15" s="42"/>
      <c r="F15" s="43"/>
      <c r="M15" s="34"/>
    </row>
    <row r="16" spans="1:13" s="33" customFormat="1" ht="204" x14ac:dyDescent="0.2">
      <c r="A16" s="32" t="s">
        <v>13</v>
      </c>
      <c r="B16" s="40">
        <v>2289.23</v>
      </c>
      <c r="C16" s="40" t="s">
        <v>14</v>
      </c>
      <c r="D16" s="41" t="s">
        <v>15</v>
      </c>
      <c r="E16" s="44"/>
      <c r="F16" s="43">
        <f>IF(AND(ISEVEN(ROUND(E16,5)* B16*10^2),ROUND(MOD(ROUND(E16,5)* B16*10^2,1),2)&lt;=0.5),ROUNDDOWN(ROUND(E16,5)* B16,2),ROUND(ROUND(E16,5)* B16,2))</f>
        <v>0</v>
      </c>
      <c r="G16" s="33">
        <f>IF(AND(ISEVEN(H16*10^2),ROUND(MOD(H16*10^2,1),2)&lt;=0.5),ROUNDDOWN(H16,2),ROUND(H16,2))</f>
        <v>0</v>
      </c>
      <c r="H16" s="33">
        <f>0.1 * F16</f>
        <v>0</v>
      </c>
      <c r="M16" s="34"/>
    </row>
    <row r="17" spans="1:13" s="33" customFormat="1" ht="76.5" x14ac:dyDescent="0.2">
      <c r="A17" s="32" t="s">
        <v>16</v>
      </c>
      <c r="B17" s="40">
        <v>2289.23</v>
      </c>
      <c r="C17" s="40" t="s">
        <v>14</v>
      </c>
      <c r="D17" s="41" t="s">
        <v>17</v>
      </c>
      <c r="E17" s="44"/>
      <c r="F17" s="43">
        <f>IF(AND(ISEVEN(ROUND(E17,5)* B17*10^2),ROUND(MOD(ROUND(E17,5)* B17*10^2,1),2)&lt;=0.5),ROUNDDOWN(ROUND(E17,5)* B17,2),ROUND(ROUND(E17,5)* B17,2))</f>
        <v>0</v>
      </c>
      <c r="G17" s="33">
        <f>IF(AND(ISEVEN(H17*10^2),ROUND(MOD(H17*10^2,1),2)&lt;=0.5),ROUNDDOWN(H17,2),ROUND(H17,2))</f>
        <v>0</v>
      </c>
      <c r="H17" s="33">
        <f>0.1 * F17</f>
        <v>0</v>
      </c>
      <c r="M17" s="34"/>
    </row>
    <row r="18" spans="1:13" s="46" customFormat="1" ht="27.95" customHeight="1" x14ac:dyDescent="0.2">
      <c r="A18" s="45"/>
      <c r="B18" s="47"/>
      <c r="C18" s="48"/>
      <c r="D18" s="49"/>
      <c r="E18" s="50" t="s">
        <v>18</v>
      </c>
      <c r="F18" s="51">
        <f>SUM(F15:F17)</f>
        <v>0</v>
      </c>
    </row>
    <row r="19" spans="1:13" s="46" customFormat="1" ht="27.95" customHeight="1" x14ac:dyDescent="0.2">
      <c r="A19" s="45"/>
      <c r="B19" s="47"/>
      <c r="C19" s="48"/>
      <c r="D19" s="49"/>
      <c r="E19" s="50" t="s">
        <v>19</v>
      </c>
      <c r="F19" s="51">
        <f>SUM(G15:G17)</f>
        <v>0</v>
      </c>
    </row>
    <row r="20" spans="1:13" s="46" customFormat="1" ht="27.95" customHeight="1" x14ac:dyDescent="0.2">
      <c r="A20" s="45"/>
      <c r="B20" s="47"/>
      <c r="C20" s="48"/>
      <c r="D20" s="49"/>
      <c r="E20" s="50" t="s">
        <v>20</v>
      </c>
      <c r="F20" s="51">
        <f>SUM(F18:F19)</f>
        <v>0</v>
      </c>
    </row>
    <row r="23" spans="1:13" x14ac:dyDescent="0.2">
      <c r="B23" s="27" t="s">
        <v>21</v>
      </c>
      <c r="C23" s="28"/>
      <c r="D23" s="29"/>
      <c r="E23" s="30"/>
      <c r="F23" s="31"/>
    </row>
    <row r="24" spans="1:13" s="33" customFormat="1" ht="38.25" x14ac:dyDescent="0.2">
      <c r="A24" s="32"/>
      <c r="B24" s="35" t="s">
        <v>7</v>
      </c>
      <c r="C24" s="36" t="s">
        <v>8</v>
      </c>
      <c r="D24" s="37" t="s">
        <v>9</v>
      </c>
      <c r="E24" s="38" t="s">
        <v>10</v>
      </c>
      <c r="F24" s="39" t="s">
        <v>11</v>
      </c>
    </row>
    <row r="25" spans="1:13" s="33" customFormat="1" x14ac:dyDescent="0.2">
      <c r="A25" s="32"/>
      <c r="B25" s="40"/>
      <c r="C25" s="40"/>
      <c r="D25" s="41" t="s">
        <v>22</v>
      </c>
      <c r="E25" s="42"/>
      <c r="F25" s="43"/>
    </row>
    <row r="26" spans="1:13" s="33" customFormat="1" ht="140.25" x14ac:dyDescent="0.2">
      <c r="A26" s="32" t="s">
        <v>23</v>
      </c>
      <c r="B26" s="40">
        <v>86.62</v>
      </c>
      <c r="C26" s="40" t="s">
        <v>14</v>
      </c>
      <c r="D26" s="41" t="s">
        <v>24</v>
      </c>
      <c r="E26" s="44"/>
      <c r="F26" s="43">
        <f>IF(AND(ISEVEN(ROUND(E26,5)* B26*10^2),ROUND(MOD(ROUND(E26,5)* B26*10^2,1),2)&lt;=0.5),ROUNDDOWN(ROUND(E26,5)* B26,2),ROUND(ROUND(E26,5)* B26,2))</f>
        <v>0</v>
      </c>
      <c r="G26" s="33">
        <f>IF(AND(ISEVEN(H26*10^2),ROUND(MOD(H26*10^2,1),2)&lt;=0.5),ROUNDDOWN(H26,2),ROUND(H26,2))</f>
        <v>0</v>
      </c>
      <c r="H26" s="33">
        <f>0.1 * F26</f>
        <v>0</v>
      </c>
    </row>
    <row r="27" spans="1:13" s="33" customFormat="1" ht="216.75" x14ac:dyDescent="0.2">
      <c r="A27" s="32" t="s">
        <v>25</v>
      </c>
      <c r="B27" s="40">
        <v>1123.83</v>
      </c>
      <c r="C27" s="40" t="s">
        <v>14</v>
      </c>
      <c r="D27" s="41" t="s">
        <v>26</v>
      </c>
      <c r="E27" s="44"/>
      <c r="F27" s="43">
        <f>IF(AND(ISEVEN(ROUND(E27,5)* B27*10^2),ROUND(MOD(ROUND(E27,5)* B27*10^2,1),2)&lt;=0.5),ROUNDDOWN(ROUND(E27,5)* B27,2),ROUND(ROUND(E27,5)* B27,2))</f>
        <v>0</v>
      </c>
      <c r="G27" s="33">
        <f>IF(AND(ISEVEN(H27*10^2),ROUND(MOD(H27*10^2,1),2)&lt;=0.5),ROUNDDOWN(H27,2),ROUND(H27,2))</f>
        <v>0</v>
      </c>
      <c r="H27" s="33">
        <f>0.1 * F27</f>
        <v>0</v>
      </c>
    </row>
    <row r="28" spans="1:13" s="33" customFormat="1" ht="63.75" x14ac:dyDescent="0.2">
      <c r="A28" s="32" t="s">
        <v>27</v>
      </c>
      <c r="B28" s="40">
        <v>43</v>
      </c>
      <c r="C28" s="40" t="s">
        <v>28</v>
      </c>
      <c r="D28" s="41" t="s">
        <v>29</v>
      </c>
      <c r="E28" s="44"/>
      <c r="F28" s="43">
        <f>IF(AND(ISEVEN(ROUND(E28,5)* B28*10^2),ROUND(MOD(ROUND(E28,5)* B28*10^2,1),2)&lt;=0.5),ROUNDDOWN(ROUND(E28,5)* B28,2),ROUND(ROUND(E28,5)* B28,2))</f>
        <v>0</v>
      </c>
      <c r="G28" s="33">
        <f>IF(AND(ISEVEN(H28*10^2),ROUND(MOD(H28*10^2,1),2)&lt;=0.5),ROUNDDOWN(H28,2),ROUND(H28,2))</f>
        <v>0</v>
      </c>
      <c r="H28" s="33">
        <f>0.1 * F28</f>
        <v>0</v>
      </c>
    </row>
    <row r="29" spans="1:13" s="33" customFormat="1" ht="63.75" x14ac:dyDescent="0.2">
      <c r="A29" s="32" t="s">
        <v>30</v>
      </c>
      <c r="B29" s="40">
        <v>2</v>
      </c>
      <c r="C29" s="40" t="s">
        <v>28</v>
      </c>
      <c r="D29" s="41" t="s">
        <v>31</v>
      </c>
      <c r="E29" s="44"/>
      <c r="F29" s="43">
        <f>IF(AND(ISEVEN(ROUND(E29,5)* B29*10^2),ROUND(MOD(ROUND(E29,5)* B29*10^2,1),2)&lt;=0.5),ROUNDDOWN(ROUND(E29,5)* B29,2),ROUND(ROUND(E29,5)* B29,2))</f>
        <v>0</v>
      </c>
      <c r="G29" s="33">
        <f>IF(AND(ISEVEN(H29*10^2),ROUND(MOD(H29*10^2,1),2)&lt;=0.5),ROUNDDOWN(H29,2),ROUND(H29,2))</f>
        <v>0</v>
      </c>
      <c r="H29" s="33">
        <f>0.1 * F29</f>
        <v>0</v>
      </c>
    </row>
    <row r="30" spans="1:13" s="46" customFormat="1" ht="27.95" customHeight="1" x14ac:dyDescent="0.2">
      <c r="A30" s="45"/>
      <c r="B30" s="47"/>
      <c r="C30" s="48"/>
      <c r="D30" s="49"/>
      <c r="E30" s="50" t="s">
        <v>32</v>
      </c>
      <c r="F30" s="51">
        <f>SUM(F25:F29)</f>
        <v>0</v>
      </c>
    </row>
    <row r="31" spans="1:13" s="46" customFormat="1" ht="27.95" customHeight="1" x14ac:dyDescent="0.2">
      <c r="A31" s="45"/>
      <c r="B31" s="47"/>
      <c r="C31" s="48"/>
      <c r="D31" s="49"/>
      <c r="E31" s="50" t="s">
        <v>19</v>
      </c>
      <c r="F31" s="51">
        <f>SUM(G25:G29)</f>
        <v>0</v>
      </c>
    </row>
    <row r="32" spans="1:13" s="46" customFormat="1" ht="27.95" customHeight="1" x14ac:dyDescent="0.2">
      <c r="A32" s="45"/>
      <c r="B32" s="47"/>
      <c r="C32" s="48"/>
      <c r="D32" s="49"/>
      <c r="E32" s="50" t="s">
        <v>33</v>
      </c>
      <c r="F32" s="51">
        <f>SUM(F30:F31)</f>
        <v>0</v>
      </c>
    </row>
    <row r="36" spans="2:6" ht="51" customHeight="1" x14ac:dyDescent="0.2">
      <c r="B36" s="53" t="s">
        <v>35</v>
      </c>
      <c r="C36" s="53"/>
      <c r="D36" s="53"/>
      <c r="E36" s="53"/>
      <c r="F36" s="53"/>
    </row>
    <row r="38" spans="2:6" x14ac:dyDescent="0.2">
      <c r="F38" s="54" t="s">
        <v>36</v>
      </c>
    </row>
    <row r="39" spans="2:6" x14ac:dyDescent="0.2">
      <c r="F39" s="55" t="s">
        <v>37</v>
      </c>
    </row>
  </sheetData>
  <sheetProtection algorithmName="SHA-512" hashValue="umHH9dLbpzrRAFQlDkw04VsvR+KEhWDs9ZGv1H/exBGjr10F13Aem6shmc4KlAe1QdvDtgUAUa+Lpi+w9jJTww==" saltValue="uh32sLSE9lpTQ2s7IP5dBA==" spinCount="100000" sheet="1" objects="1" scenarios="1" formatRows="0" selectLockedCells="1"/>
  <mergeCells count="5">
    <mergeCell ref="B9:F9"/>
    <mergeCell ref="B5:F5"/>
    <mergeCell ref="B8:C8"/>
    <mergeCell ref="B7:F7"/>
    <mergeCell ref="B36:F36"/>
  </mergeCells>
  <phoneticPr fontId="0" type="noConversion"/>
  <conditionalFormatting sqref="F10:F35 F2:F4 F37:F65532">
    <cfRule type="cellIs" dxfId="0" priority="1" stopIfTrue="1" operator="equal">
      <formula>0</formula>
    </cfRule>
  </conditionalFormatting>
  <pageMargins left="0.59055118110236227" right="0.59055118110236227" top="0.39370078740157483" bottom="0.78740157480314965" header="0" footer="0"/>
  <pageSetup paperSize="9" scale="98" fitToHeight="0" orientation="portrait" r:id="rId1"/>
  <headerFooter alignWithMargins="0">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TRAGSA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amaya1</dc:creator>
  <cp:lastModifiedBy>u_xen_vdi</cp:lastModifiedBy>
  <cp:lastPrinted>2019-03-13T10:36:06Z</cp:lastPrinted>
  <dcterms:created xsi:type="dcterms:W3CDTF">2007-01-22T10:55:29Z</dcterms:created>
  <dcterms:modified xsi:type="dcterms:W3CDTF">2021-04-14T07:22:56Z</dcterms:modified>
</cp:coreProperties>
</file>