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
    </mc:Choice>
  </mc:AlternateContent>
  <bookViews>
    <workbookView xWindow="240" yWindow="90" windowWidth="18780" windowHeight="13020"/>
  </bookViews>
  <sheets>
    <sheet name="Hoja1" sheetId="1" r:id="rId1"/>
  </sheets>
  <definedNames>
    <definedName name="_xlnm.Print_Titles" localSheetId="0">Hoja1!$1:$1</definedName>
  </definedNames>
  <calcPr calcId="162913"/>
</workbook>
</file>

<file path=xl/calcChain.xml><?xml version="1.0" encoding="utf-8"?>
<calcChain xmlns="http://schemas.openxmlformats.org/spreadsheetml/2006/main">
  <c r="B8" i="1" l="1"/>
  <c r="F32" i="1"/>
  <c r="F31" i="1"/>
  <c r="F30" i="1"/>
  <c r="G29" i="1"/>
  <c r="H29" i="1"/>
  <c r="F29" i="1"/>
  <c r="G28" i="1"/>
  <c r="H28" i="1"/>
  <c r="F28" i="1"/>
  <c r="G27" i="1"/>
  <c r="H27" i="1"/>
  <c r="F27" i="1"/>
  <c r="G26" i="1"/>
  <c r="H26" i="1"/>
  <c r="F26" i="1"/>
  <c r="F20" i="1"/>
  <c r="F19" i="1"/>
  <c r="F18" i="1"/>
  <c r="G17" i="1"/>
  <c r="H17" i="1"/>
  <c r="F17" i="1"/>
  <c r="G16" i="1"/>
  <c r="H16" i="1"/>
  <c r="F16" i="1"/>
</calcChain>
</file>

<file path=xl/sharedStrings.xml><?xml version="1.0" encoding="utf-8"?>
<sst xmlns="http://schemas.openxmlformats.org/spreadsheetml/2006/main" count="48" uniqueCount="38">
  <si>
    <t>ANEJO I</t>
  </si>
  <si>
    <t xml:space="preserve">CRITERIOS EVALUABLES DE FORMA AUTOMÁTICA MEDIANTE FÓRMULAS </t>
  </si>
  <si>
    <t>De acuerdo con el siguiente cuadro de unidades y precios:</t>
  </si>
  <si>
    <t>CUADRO DE UNIDADES Y PRECIOS</t>
  </si>
  <si>
    <t>TSA0070376</t>
  </si>
  <si>
    <r>
      <t>El que suscribe D._                              _ domiciliado en _                        _, calle _                        _ y D.N.I. nº_           _ en su propio nombre, o en representación de _                                  _, con N.I.F._          _ con domicilio en _                                    _, calle _                             _  enterado de las condiciones y requisitos que se exigen para la adjudicación del contrato de '</t>
    </r>
    <r>
      <rPr>
        <b/>
        <sz val="10"/>
        <rFont val="Arial"/>
        <family val="2"/>
      </rPr>
      <t>SUMINISTRO E INSTALACION DE MAMPARAS Y CELOSIA DE LAMAS DE ALUMINIO PARA LA OBRA DE TERMINACION DEL HOSPITAL DE MELILLA' Ref.: TSA0070376</t>
    </r>
    <r>
      <rPr>
        <sz val="10"/>
        <rFont val="Arial"/>
        <family val="2"/>
      </rPr>
      <t>, se compromete en nombre propio o de la empresa a que representa, a prestar el objeto del presente pliego por un importe total de:</t>
    </r>
  </si>
  <si>
    <t>Lote 1: CELOSIA DE LAMAS</t>
  </si>
  <si>
    <t>Nº Uds.</t>
  </si>
  <si>
    <t>Ud.</t>
  </si>
  <si>
    <t>Descripción</t>
  </si>
  <si>
    <t>Precio unit. (IPSI no incluido)</t>
  </si>
  <si>
    <t>Importe (IPSI no incluido)</t>
  </si>
  <si>
    <t>LOTE 1: CELOSIA DE LAMAS</t>
  </si>
  <si>
    <t>262478</t>
  </si>
  <si>
    <t>m2</t>
  </si>
  <si>
    <t xml:space="preserve">Suministro e instalación de celosía de lamas lisas monopared de aluminio perfilado, fabricadas con fleje de aluminio de aleación de 0,7 mm. de espesor y lacado en continuo con pinturas antioxidante versión marinizado y poliéster-poliamida termoendurecidas al horno mediante proceso coil-coatig según normativa ECCA, en color a elegir por la D.F., formando lamas de perfil monopared y sección de 84 mm., lamas fijas atornilladas y remachadas a la pinza de fijación con inclinación 25º sobre vigueta de aluminio también incluida y separación entre lamas de 16 mm., las viguetas se dispondrán como máximo cada 70 cm y deberán estar fijadas firmemente a la estructura auxiliar, también incluidas, compuesta por tubo de acero galvanizado 60x60x3 mm. colocado horizontalmente cada 88 cm de distancia según planos y detalles. Totalmente instalada._x000D_
</t>
  </si>
  <si>
    <t>264718</t>
  </si>
  <si>
    <t xml:space="preserve">Suministro y montaje de estructura auxiliar de acero galvanizado, colocada verticalmente, compuesto de tubo estructural de 80 x 60 x 3 mm fijado a forjados mediante placas de anclaje y nivelación incluida, p.p. de anclajes químicos, como soporte de la celosia de lamas_x000D_
</t>
  </si>
  <si>
    <t xml:space="preserve">Total importe base ofertado Lote 1 (IPSI no incluido): </t>
  </si>
  <si>
    <t>Importe de IPSI:</t>
  </si>
  <si>
    <t>Importe total ofertado Lote 1 (IPSI incluido):</t>
  </si>
  <si>
    <t>Lote 2: MAMPARAS DE ALUMINIO</t>
  </si>
  <si>
    <t>LOTE 2: MAMPARAS DE ALUMINIO</t>
  </si>
  <si>
    <t>262472</t>
  </si>
  <si>
    <t xml:space="preserve">Suministro y montaje de mampara modular de vidrio laminar de seguridad 6+6 transparente o translúcido con al menos un 20% de superficie practicable, junta entre vidrios con silicona, sin perfiles entre módulos, perfiles vistos superiores de 35x45 mm e inferiores de 60x45 mm, compuesta por bastidor general de perfiles de aluminio, color a elegir por TRAGSA. Incluso p/p de herrajes, remates, sellado de juntas, soportes, encuentros con otros tipos de paramentos, colocación de canalizaciones para instalaciones y cajeados para mecanismos eléctricos. Totalmente terminada. s/NTE-FCL-3._x000D_
</t>
  </si>
  <si>
    <t>262473</t>
  </si>
  <si>
    <t xml:space="preserve">Suministro y montaje de mampara modular mixta (de superficie aproximada de 2/5 vidrio + 3/5 panel ciego), con paneles de tablero aglomerado de 16 mm de espesor con acabado en melamina, fijados mecánicamente con sujeción oculta, entrecalles horizontales empotradas en panel con perfil de PVC de 10 mm, y cámara entre paneles rellena con lana de roca, vidrio laminar de seguridad 6+6 transparente y con al menos un 20% de superficie practicable según planos, junta entre vidrios con silicona, sin perfiles entre módulos, perfiles verticales internos de aluminio, ocultos entre módulos, perfiles vistos superiores de 35x45 mm e inferiores de 60x45 mm, compuesta por bastidor general de perfiles de aluminio, color a elegir por TRAGSA. Incluso p/p de herrajes, remates, sellado de juntas, soportes, encuentros con otros tipos de paramentos, colocación de canalizaciones para instalaciones y cajeados para mecanismos eléctricos. Totalmente terminada. s/NTE-FCL-3._x000D_
</t>
  </si>
  <si>
    <t>262474</t>
  </si>
  <si>
    <t>ud</t>
  </si>
  <si>
    <t xml:space="preserve">Suministro e instalación de módulo de puerta de paso de una hoja batiente de 40 mm de espesor y 900x 2100 mm de luz de paso, incluida los herrajes, para mampara modular con perfiles de aluminio._x000D_
</t>
  </si>
  <si>
    <t>262475</t>
  </si>
  <si>
    <t xml:space="preserve">Suministro e instalación de módulo de puerta de paso de dos hojas batiente de 40 mm de espesor y 1800 x 2100 mm de luz de paso, incluida los herrajes, para mampara modular con perfiles de aluminio._x000D_
</t>
  </si>
  <si>
    <t xml:space="preserve">Total importe base ofertado Lote 2 (IPSI no incluido): </t>
  </si>
  <si>
    <t>Importe total ofertado Lote 2 (IPSI incluido):</t>
  </si>
  <si>
    <t xml:space="preserve"> € IPSI incluido.</t>
  </si>
  <si>
    <t>En caso de error aritmético en la valoración total de la oferta se atenderá a los precios unitarios ofertados. La prestación ofertada se efectuará ajustándose al Pliego que rige el presente concurso, teniéndose por no puesta cualquier aclaración o comentario introducido por los licitadores, que se oponga, contradiga, o pueda ser susceptible de una interpretación contraria a lo establecido en el citado Pliego.</t>
  </si>
  <si>
    <t>(Sello, fecha y firma del ofertante)</t>
  </si>
  <si>
    <t>[Se deben firmar todas las hojas de la oferta]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</si>
</sst>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9" x14ac:knownFonts="1">
    <font>
      <sz val="10"/>
      <name val="Arial"/>
    </font>
    <font>
      <sz val="10"/>
      <name val="Arial"/>
      <family val="2"/>
    </font>
    <font>
      <b/>
      <sz val="10"/>
      <name val="Arial"/>
      <family val="2"/>
    </font>
    <font>
      <sz val="10"/>
      <color indexed="10"/>
      <name val="Arial"/>
      <family val="2"/>
    </font>
    <font>
      <sz val="10"/>
      <color indexed="42"/>
      <name val="Arial"/>
      <family val="2"/>
    </font>
    <font>
      <b/>
      <sz val="9"/>
      <name val="Arial"/>
      <family val="2"/>
    </font>
    <font>
      <b/>
      <sz val="10"/>
      <name val="Cambria"/>
      <family val="1"/>
    </font>
    <font>
      <b/>
      <sz val="10"/>
      <color indexed="42"/>
      <name val="Arial"/>
      <family val="2"/>
    </font>
    <font>
      <i/>
      <sz val="10"/>
      <name val="Arial"/>
      <family val="2"/>
    </font>
  </fonts>
  <fills count="3">
    <fill>
      <patternFill patternType="none"/>
    </fill>
    <fill>
      <patternFill patternType="gray125"/>
    </fill>
    <fill>
      <patternFill patternType="solid">
        <fgColor rgb="FFC7C3B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6">
    <xf numFmtId="0" fontId="0" fillId="0" borderId="0" xfId="0"/>
    <xf numFmtId="0" fontId="0" fillId="0" borderId="0" xfId="0" applyAlignment="1">
      <alignment horizontal="left"/>
    </xf>
    <xf numFmtId="0" fontId="3" fillId="0" borderId="0" xfId="0" applyFont="1" applyAlignment="1">
      <alignment horizontal="left"/>
    </xf>
    <xf numFmtId="4" fontId="0" fillId="0" borderId="0" xfId="0" applyNumberFormat="1"/>
    <xf numFmtId="0" fontId="0" fillId="0" borderId="0" xfId="0" applyNumberFormat="1"/>
    <xf numFmtId="49" fontId="0" fillId="0" borderId="0" xfId="0" applyNumberFormat="1"/>
    <xf numFmtId="0" fontId="4" fillId="0" borderId="0" xfId="0" applyFont="1"/>
    <xf numFmtId="0" fontId="0" fillId="0" borderId="0" xfId="0" applyNumberFormat="1" applyAlignment="1">
      <alignment horizontal="center"/>
    </xf>
    <xf numFmtId="0" fontId="1" fillId="0" borderId="0" xfId="0" applyNumberFormat="1" applyFont="1"/>
    <xf numFmtId="0" fontId="0" fillId="0" borderId="0" xfId="0" applyFill="1" applyAlignment="1">
      <alignment horizontal="left"/>
    </xf>
    <xf numFmtId="0" fontId="0" fillId="0" borderId="0" xfId="0" applyAlignment="1">
      <alignment vertical="top" wrapText="1"/>
    </xf>
    <xf numFmtId="0" fontId="6" fillId="0" borderId="0" xfId="0" applyFont="1" applyAlignment="1">
      <alignment horizontal="center" vertical="center"/>
    </xf>
    <xf numFmtId="0" fontId="2" fillId="0" borderId="0" xfId="0" applyFont="1" applyBorder="1" applyAlignment="1">
      <alignment horizontal="left"/>
    </xf>
    <xf numFmtId="0" fontId="2" fillId="0" borderId="0" xfId="0" applyFont="1" applyBorder="1" applyAlignment="1">
      <alignment vertical="top" wrapText="1"/>
    </xf>
    <xf numFmtId="0" fontId="5" fillId="0" borderId="0" xfId="0" applyNumberFormat="1" applyFont="1" applyBorder="1" applyAlignment="1">
      <alignment wrapText="1"/>
    </xf>
    <xf numFmtId="4" fontId="5" fillId="0" borderId="0" xfId="0" applyNumberFormat="1" applyFont="1" applyBorder="1" applyAlignment="1">
      <alignment wrapText="1"/>
    </xf>
    <xf numFmtId="49" fontId="2" fillId="0" borderId="0" xfId="0" applyNumberFormat="1" applyFont="1"/>
    <xf numFmtId="0" fontId="2" fillId="0" borderId="0" xfId="0" applyNumberFormat="1" applyFont="1" applyAlignment="1">
      <alignment horizontal="left" vertical="top" wrapText="1" shrinkToFit="1"/>
    </xf>
    <xf numFmtId="0" fontId="2" fillId="0" borderId="0" xfId="0" applyFont="1"/>
    <xf numFmtId="0" fontId="7" fillId="0" borderId="0" xfId="0" applyFont="1"/>
    <xf numFmtId="0" fontId="1" fillId="0" borderId="0" xfId="0" applyNumberFormat="1" applyFont="1" applyAlignment="1" applyProtection="1">
      <alignment vertical="center" wrapText="1" shrinkToFit="1"/>
    </xf>
    <xf numFmtId="0" fontId="2" fillId="0" borderId="0" xfId="0" applyFont="1" applyFill="1" applyAlignment="1" applyProtection="1">
      <alignment horizontal="center" vertical="top" wrapText="1"/>
      <protection locked="0"/>
    </xf>
    <xf numFmtId="0" fontId="1" fillId="0" borderId="0" xfId="0" applyNumberFormat="1" applyFont="1" applyBorder="1" applyAlignment="1">
      <alignment horizontal="left" vertical="top" wrapText="1"/>
    </xf>
    <xf numFmtId="0" fontId="6" fillId="0" borderId="0" xfId="0" applyFont="1" applyAlignment="1">
      <alignment horizontal="center" vertical="top"/>
    </xf>
    <xf numFmtId="0" fontId="2" fillId="0" borderId="0" xfId="0" applyNumberFormat="1" applyFont="1" applyBorder="1" applyAlignment="1">
      <alignment horizontal="right" vertical="top"/>
    </xf>
    <xf numFmtId="0" fontId="1" fillId="0" borderId="0" xfId="0" applyNumberFormat="1" applyFont="1" applyAlignment="1" applyProtection="1">
      <alignment horizontal="justify" vertical="center" wrapText="1" shrinkToFit="1"/>
      <protection locked="0"/>
    </xf>
    <xf numFmtId="0" fontId="0" fillId="0" borderId="0" xfId="0" applyAlignment="1" applyProtection="1">
      <alignment horizontal="justify" vertical="center" wrapText="1" shrinkToFit="1"/>
      <protection locked="0"/>
    </xf>
    <xf numFmtId="0" fontId="2" fillId="2" borderId="2" xfId="0" applyFont="1" applyFill="1" applyBorder="1" applyAlignment="1">
      <alignment horizontal="left"/>
    </xf>
    <xf numFmtId="0" fontId="2" fillId="2" borderId="3" xfId="0" applyFont="1" applyFill="1" applyBorder="1" applyAlignment="1">
      <alignment horizontal="left"/>
    </xf>
    <xf numFmtId="0" fontId="2" fillId="2" borderId="3" xfId="0" applyFont="1" applyFill="1" applyBorder="1" applyAlignment="1">
      <alignment vertical="top" wrapText="1"/>
    </xf>
    <xf numFmtId="0" fontId="2" fillId="2" borderId="3" xfId="0" applyNumberFormat="1" applyFont="1" applyFill="1" applyBorder="1"/>
    <xf numFmtId="4" fontId="2" fillId="2" borderId="4" xfId="0" applyNumberFormat="1" applyFont="1" applyFill="1" applyBorder="1"/>
    <xf numFmtId="49" fontId="0" fillId="0" borderId="0" xfId="0" applyNumberFormat="1" applyAlignment="1">
      <alignment vertical="center"/>
    </xf>
    <xf numFmtId="0" fontId="0" fillId="0" borderId="0" xfId="0" applyAlignment="1">
      <alignment vertical="center"/>
    </xf>
    <xf numFmtId="0" fontId="4" fillId="0" borderId="0" xfId="0" applyFont="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1" xfId="0" applyNumberFormat="1" applyFont="1" applyFill="1" applyBorder="1" applyAlignment="1">
      <alignment vertical="center" wrapText="1"/>
    </xf>
    <xf numFmtId="4" fontId="2" fillId="2" borderId="1" xfId="0" applyNumberFormat="1"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vertical="center" wrapText="1"/>
    </xf>
    <xf numFmtId="0" fontId="0" fillId="0" borderId="1" xfId="0" applyNumberFormat="1" applyBorder="1" applyAlignment="1">
      <alignment vertical="center"/>
    </xf>
    <xf numFmtId="4" fontId="0" fillId="0" borderId="1" xfId="0" applyNumberFormat="1" applyBorder="1" applyAlignment="1">
      <alignment vertical="center"/>
    </xf>
    <xf numFmtId="164" fontId="0" fillId="0" borderId="1" xfId="0" applyNumberFormat="1" applyBorder="1" applyAlignment="1" applyProtection="1">
      <alignment vertical="center"/>
      <protection locked="0"/>
    </xf>
    <xf numFmtId="49" fontId="2" fillId="0" borderId="0" xfId="0" applyNumberFormat="1" applyFont="1" applyAlignment="1">
      <alignment vertical="center"/>
    </xf>
    <xf numFmtId="0" fontId="2" fillId="0" borderId="0" xfId="0" applyFont="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wrapText="1"/>
    </xf>
    <xf numFmtId="0" fontId="2" fillId="0" borderId="3" xfId="0" applyNumberFormat="1" applyFont="1" applyBorder="1" applyAlignment="1">
      <alignment horizontal="right" vertical="center"/>
    </xf>
    <xf numFmtId="4" fontId="2" fillId="0" borderId="4" xfId="0" applyNumberFormat="1" applyFont="1" applyBorder="1" applyAlignment="1">
      <alignment vertical="center"/>
    </xf>
    <xf numFmtId="4" fontId="2" fillId="0" borderId="0" xfId="0" applyNumberFormat="1" applyFont="1" applyBorder="1" applyAlignment="1">
      <alignment horizontal="right" vertical="top"/>
    </xf>
    <xf numFmtId="0" fontId="0" fillId="0" borderId="0" xfId="0" applyAlignment="1">
      <alignment horizontal="justify" wrapText="1"/>
    </xf>
    <xf numFmtId="4" fontId="0" fillId="0" borderId="0" xfId="0" applyNumberFormat="1" applyAlignment="1">
      <alignment horizontal="right"/>
    </xf>
    <xf numFmtId="4" fontId="8" fillId="0" borderId="0" xfId="0" applyNumberFormat="1" applyFont="1" applyAlignment="1">
      <alignment horizontal="right"/>
    </xf>
  </cellXfs>
  <cellStyles count="1">
    <cellStyle name="Normal" xfId="0" builtinId="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303772</xdr:colOff>
      <xdr:row>0</xdr:row>
      <xdr:rowOff>499915</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322947" cy="499915"/>
        </a:xfrm>
        <a:prstGeom prst="rect">
          <a:avLst/>
        </a:prstGeom>
      </xdr:spPr>
    </xdr:pic>
    <xdr:clientData/>
  </xdr:twoCellAnchor>
  <xdr:twoCellAnchor editAs="oneCell">
    <xdr:from>
      <xdr:col>5</xdr:col>
      <xdr:colOff>0</xdr:colOff>
      <xdr:row>0</xdr:row>
      <xdr:rowOff>0</xdr:rowOff>
    </xdr:from>
    <xdr:to>
      <xdr:col>5</xdr:col>
      <xdr:colOff>499915</xdr:colOff>
      <xdr:row>0</xdr:row>
      <xdr:rowOff>499915</xdr:rowOff>
    </xdr:to>
    <xdr:pic>
      <xdr:nvPicPr>
        <xdr:cNvPr id="6" name="Imagen 5"/>
        <xdr:cNvPicPr>
          <a:picLocks noChangeAspect="1"/>
        </xdr:cNvPicPr>
      </xdr:nvPicPr>
      <xdr:blipFill>
        <a:blip xmlns:r="http://schemas.openxmlformats.org/officeDocument/2006/relationships" r:embed="rId2"/>
        <a:stretch>
          <a:fillRect/>
        </a:stretch>
      </xdr:blipFill>
      <xdr:spPr>
        <a:xfrm>
          <a:off x="5753100" y="0"/>
          <a:ext cx="499915" cy="49991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39"/>
  <sheetViews>
    <sheetView tabSelected="1" topLeftCell="B4" workbookViewId="0">
      <selection activeCell="B7" sqref="B7:F7"/>
    </sheetView>
  </sheetViews>
  <sheetFormatPr baseColWidth="10" defaultRowHeight="12.75" x14ac:dyDescent="0.2"/>
  <cols>
    <col min="1" max="1" width="9.140625" style="5" hidden="1" customWidth="1"/>
    <col min="2" max="2" width="8.85546875" style="1" customWidth="1"/>
    <col min="3" max="3" width="6.42578125" style="1" customWidth="1"/>
    <col min="4" max="4" width="55.28515625" style="10" customWidth="1"/>
    <col min="5" max="5" width="11.42578125" style="4" customWidth="1"/>
    <col min="6" max="6" width="12" style="3" customWidth="1"/>
    <col min="7" max="8" width="11.42578125" hidden="1" customWidth="1"/>
  </cols>
  <sheetData>
    <row r="1" spans="1:13" ht="54" customHeight="1" x14ac:dyDescent="0.2"/>
    <row r="2" spans="1:13" ht="15" customHeight="1" x14ac:dyDescent="0.2">
      <c r="A2" s="5" t="s">
        <v>4</v>
      </c>
      <c r="B2" s="2"/>
    </row>
    <row r="3" spans="1:13" x14ac:dyDescent="0.2">
      <c r="E3" s="8"/>
    </row>
    <row r="4" spans="1:13" ht="14.25" customHeight="1" x14ac:dyDescent="0.2">
      <c r="C4" s="9"/>
      <c r="D4" s="21" t="s">
        <v>0</v>
      </c>
      <c r="E4" s="7"/>
    </row>
    <row r="5" spans="1:13" x14ac:dyDescent="0.2">
      <c r="B5" s="23" t="s">
        <v>1</v>
      </c>
      <c r="C5" s="23"/>
      <c r="D5" s="23"/>
      <c r="E5" s="23"/>
      <c r="F5" s="23"/>
      <c r="M5" s="6"/>
    </row>
    <row r="6" spans="1:13" ht="13.5" customHeight="1" x14ac:dyDescent="0.2">
      <c r="B6" s="20"/>
      <c r="C6" s="20"/>
      <c r="D6" s="20"/>
      <c r="E6" s="20"/>
      <c r="F6" s="20"/>
      <c r="M6" s="6"/>
    </row>
    <row r="7" spans="1:13" ht="89.25" customHeight="1" x14ac:dyDescent="0.2">
      <c r="B7" s="25" t="s">
        <v>5</v>
      </c>
      <c r="C7" s="26"/>
      <c r="D7" s="26"/>
      <c r="E7" s="26"/>
      <c r="F7" s="26"/>
      <c r="M7" s="6"/>
    </row>
    <row r="8" spans="1:13" s="18" customFormat="1" ht="15" customHeight="1" x14ac:dyDescent="0.2">
      <c r="A8" s="16"/>
      <c r="B8" s="52">
        <f xml:space="preserve"> + F20 + F32</f>
        <v>0</v>
      </c>
      <c r="C8" s="24"/>
      <c r="D8" s="17" t="s">
        <v>34</v>
      </c>
      <c r="E8" s="17"/>
      <c r="F8" s="17"/>
      <c r="M8" s="19"/>
    </row>
    <row r="9" spans="1:13" x14ac:dyDescent="0.2">
      <c r="B9" s="22" t="s">
        <v>2</v>
      </c>
      <c r="C9" s="22"/>
      <c r="D9" s="22"/>
      <c r="E9" s="22"/>
      <c r="F9" s="22"/>
      <c r="M9" s="6"/>
    </row>
    <row r="10" spans="1:13" x14ac:dyDescent="0.2">
      <c r="B10" s="12"/>
      <c r="C10" s="12"/>
      <c r="D10" s="13"/>
      <c r="E10" s="14"/>
      <c r="F10" s="15"/>
      <c r="M10" s="6"/>
    </row>
    <row r="11" spans="1:13" x14ac:dyDescent="0.2">
      <c r="D11" s="11" t="s">
        <v>3</v>
      </c>
      <c r="M11" s="6"/>
    </row>
    <row r="12" spans="1:13" x14ac:dyDescent="0.2">
      <c r="M12" s="6"/>
    </row>
    <row r="13" spans="1:13" ht="17.25" customHeight="1" x14ac:dyDescent="0.2">
      <c r="B13" s="27" t="s">
        <v>6</v>
      </c>
      <c r="C13" s="28"/>
      <c r="D13" s="29"/>
      <c r="E13" s="30"/>
      <c r="F13" s="31"/>
      <c r="M13" s="6"/>
    </row>
    <row r="14" spans="1:13" s="33" customFormat="1" ht="38.25" x14ac:dyDescent="0.2">
      <c r="A14" s="32"/>
      <c r="B14" s="35" t="s">
        <v>7</v>
      </c>
      <c r="C14" s="36" t="s">
        <v>8</v>
      </c>
      <c r="D14" s="37" t="s">
        <v>9</v>
      </c>
      <c r="E14" s="38" t="s">
        <v>10</v>
      </c>
      <c r="F14" s="39" t="s">
        <v>11</v>
      </c>
      <c r="M14" s="34"/>
    </row>
    <row r="15" spans="1:13" s="33" customFormat="1" ht="15.75" customHeight="1" x14ac:dyDescent="0.2">
      <c r="A15" s="32"/>
      <c r="B15" s="40"/>
      <c r="C15" s="40"/>
      <c r="D15" s="41" t="s">
        <v>12</v>
      </c>
      <c r="E15" s="42"/>
      <c r="F15" s="43"/>
      <c r="M15" s="34"/>
    </row>
    <row r="16" spans="1:13" s="33" customFormat="1" ht="204" x14ac:dyDescent="0.2">
      <c r="A16" s="32" t="s">
        <v>13</v>
      </c>
      <c r="B16" s="40">
        <v>2289.23</v>
      </c>
      <c r="C16" s="40" t="s">
        <v>14</v>
      </c>
      <c r="D16" s="41" t="s">
        <v>15</v>
      </c>
      <c r="E16" s="44"/>
      <c r="F16" s="43">
        <f>IF(AND(ISEVEN(ROUND(E16,5)* B16*10^2),ROUND(MOD(ROUND(E16,5)* B16*10^2,1),2)&lt;=0.5),ROUNDDOWN(ROUND(E16,5)* B16,2),ROUND(ROUND(E16,5)* B16,2))</f>
        <v>0</v>
      </c>
      <c r="G16" s="33">
        <f>IF(AND(ISEVEN(H16*10^2),ROUND(MOD(H16*10^2,1),2)&lt;=0.5),ROUNDDOWN(H16,2),ROUND(H16,2))</f>
        <v>0</v>
      </c>
      <c r="H16" s="33">
        <f>0.1 * F16</f>
        <v>0</v>
      </c>
      <c r="M16" s="34"/>
    </row>
    <row r="17" spans="1:13" s="33" customFormat="1" ht="76.5" x14ac:dyDescent="0.2">
      <c r="A17" s="32" t="s">
        <v>16</v>
      </c>
      <c r="B17" s="40">
        <v>2289.23</v>
      </c>
      <c r="C17" s="40" t="s">
        <v>14</v>
      </c>
      <c r="D17" s="41" t="s">
        <v>17</v>
      </c>
      <c r="E17" s="44"/>
      <c r="F17" s="43">
        <f>IF(AND(ISEVEN(ROUND(E17,5)* B17*10^2),ROUND(MOD(ROUND(E17,5)* B17*10^2,1),2)&lt;=0.5),ROUNDDOWN(ROUND(E17,5)* B17,2),ROUND(ROUND(E17,5)* B17,2))</f>
        <v>0</v>
      </c>
      <c r="G17" s="33">
        <f>IF(AND(ISEVEN(H17*10^2),ROUND(MOD(H17*10^2,1),2)&lt;=0.5),ROUNDDOWN(H17,2),ROUND(H17,2))</f>
        <v>0</v>
      </c>
      <c r="H17" s="33">
        <f>0.1 * F17</f>
        <v>0</v>
      </c>
      <c r="M17" s="34"/>
    </row>
    <row r="18" spans="1:13" s="46" customFormat="1" ht="27.95" customHeight="1" x14ac:dyDescent="0.2">
      <c r="A18" s="45"/>
      <c r="B18" s="47"/>
      <c r="C18" s="48"/>
      <c r="D18" s="49"/>
      <c r="E18" s="50" t="s">
        <v>18</v>
      </c>
      <c r="F18" s="51">
        <f>SUM(F15:F17)</f>
        <v>0</v>
      </c>
    </row>
    <row r="19" spans="1:13" s="46" customFormat="1" ht="27.95" customHeight="1" x14ac:dyDescent="0.2">
      <c r="A19" s="45"/>
      <c r="B19" s="47"/>
      <c r="C19" s="48"/>
      <c r="D19" s="49"/>
      <c r="E19" s="50" t="s">
        <v>19</v>
      </c>
      <c r="F19" s="51">
        <f>SUM(G15:G17)</f>
        <v>0</v>
      </c>
    </row>
    <row r="20" spans="1:13" s="46" customFormat="1" ht="27.95" customHeight="1" x14ac:dyDescent="0.2">
      <c r="A20" s="45"/>
      <c r="B20" s="47"/>
      <c r="C20" s="48"/>
      <c r="D20" s="49"/>
      <c r="E20" s="50" t="s">
        <v>20</v>
      </c>
      <c r="F20" s="51">
        <f>SUM(F18:F19)</f>
        <v>0</v>
      </c>
    </row>
    <row r="23" spans="1:13" x14ac:dyDescent="0.2">
      <c r="B23" s="27" t="s">
        <v>21</v>
      </c>
      <c r="C23" s="28"/>
      <c r="D23" s="29"/>
      <c r="E23" s="30"/>
      <c r="F23" s="31"/>
    </row>
    <row r="24" spans="1:13" s="33" customFormat="1" ht="38.25" x14ac:dyDescent="0.2">
      <c r="A24" s="32"/>
      <c r="B24" s="35" t="s">
        <v>7</v>
      </c>
      <c r="C24" s="36" t="s">
        <v>8</v>
      </c>
      <c r="D24" s="37" t="s">
        <v>9</v>
      </c>
      <c r="E24" s="38" t="s">
        <v>10</v>
      </c>
      <c r="F24" s="39" t="s">
        <v>11</v>
      </c>
    </row>
    <row r="25" spans="1:13" s="33" customFormat="1" x14ac:dyDescent="0.2">
      <c r="A25" s="32"/>
      <c r="B25" s="40"/>
      <c r="C25" s="40"/>
      <c r="D25" s="41" t="s">
        <v>22</v>
      </c>
      <c r="E25" s="42"/>
      <c r="F25" s="43"/>
    </row>
    <row r="26" spans="1:13" s="33" customFormat="1" ht="140.25" x14ac:dyDescent="0.2">
      <c r="A26" s="32" t="s">
        <v>23</v>
      </c>
      <c r="B26" s="40">
        <v>86.62</v>
      </c>
      <c r="C26" s="40" t="s">
        <v>14</v>
      </c>
      <c r="D26" s="41" t="s">
        <v>24</v>
      </c>
      <c r="E26" s="44"/>
      <c r="F26" s="43">
        <f>IF(AND(ISEVEN(ROUND(E26,5)* B26*10^2),ROUND(MOD(ROUND(E26,5)* B26*10^2,1),2)&lt;=0.5),ROUNDDOWN(ROUND(E26,5)* B26,2),ROUND(ROUND(E26,5)* B26,2))</f>
        <v>0</v>
      </c>
      <c r="G26" s="33">
        <f>IF(AND(ISEVEN(H26*10^2),ROUND(MOD(H26*10^2,1),2)&lt;=0.5),ROUNDDOWN(H26,2),ROUND(H26,2))</f>
        <v>0</v>
      </c>
      <c r="H26" s="33">
        <f>0.1 * F26</f>
        <v>0</v>
      </c>
    </row>
    <row r="27" spans="1:13" s="33" customFormat="1" ht="216.75" x14ac:dyDescent="0.2">
      <c r="A27" s="32" t="s">
        <v>25</v>
      </c>
      <c r="B27" s="40">
        <v>1123.83</v>
      </c>
      <c r="C27" s="40" t="s">
        <v>14</v>
      </c>
      <c r="D27" s="41" t="s">
        <v>26</v>
      </c>
      <c r="E27" s="44"/>
      <c r="F27" s="43">
        <f>IF(AND(ISEVEN(ROUND(E27,5)* B27*10^2),ROUND(MOD(ROUND(E27,5)* B27*10^2,1),2)&lt;=0.5),ROUNDDOWN(ROUND(E27,5)* B27,2),ROUND(ROUND(E27,5)* B27,2))</f>
        <v>0</v>
      </c>
      <c r="G27" s="33">
        <f>IF(AND(ISEVEN(H27*10^2),ROUND(MOD(H27*10^2,1),2)&lt;=0.5),ROUNDDOWN(H27,2),ROUND(H27,2))</f>
        <v>0</v>
      </c>
      <c r="H27" s="33">
        <f>0.1 * F27</f>
        <v>0</v>
      </c>
    </row>
    <row r="28" spans="1:13" s="33" customFormat="1" ht="63.75" x14ac:dyDescent="0.2">
      <c r="A28" s="32" t="s">
        <v>27</v>
      </c>
      <c r="B28" s="40">
        <v>43</v>
      </c>
      <c r="C28" s="40" t="s">
        <v>28</v>
      </c>
      <c r="D28" s="41" t="s">
        <v>29</v>
      </c>
      <c r="E28" s="44"/>
      <c r="F28" s="43">
        <f>IF(AND(ISEVEN(ROUND(E28,5)* B28*10^2),ROUND(MOD(ROUND(E28,5)* B28*10^2,1),2)&lt;=0.5),ROUNDDOWN(ROUND(E28,5)* B28,2),ROUND(ROUND(E28,5)* B28,2))</f>
        <v>0</v>
      </c>
      <c r="G28" s="33">
        <f>IF(AND(ISEVEN(H28*10^2),ROUND(MOD(H28*10^2,1),2)&lt;=0.5),ROUNDDOWN(H28,2),ROUND(H28,2))</f>
        <v>0</v>
      </c>
      <c r="H28" s="33">
        <f>0.1 * F28</f>
        <v>0</v>
      </c>
    </row>
    <row r="29" spans="1:13" s="33" customFormat="1" ht="63.75" x14ac:dyDescent="0.2">
      <c r="A29" s="32" t="s">
        <v>30</v>
      </c>
      <c r="B29" s="40">
        <v>2</v>
      </c>
      <c r="C29" s="40" t="s">
        <v>28</v>
      </c>
      <c r="D29" s="41" t="s">
        <v>31</v>
      </c>
      <c r="E29" s="44"/>
      <c r="F29" s="43">
        <f>IF(AND(ISEVEN(ROUND(E29,5)* B29*10^2),ROUND(MOD(ROUND(E29,5)* B29*10^2,1),2)&lt;=0.5),ROUNDDOWN(ROUND(E29,5)* B29,2),ROUND(ROUND(E29,5)* B29,2))</f>
        <v>0</v>
      </c>
      <c r="G29" s="33">
        <f>IF(AND(ISEVEN(H29*10^2),ROUND(MOD(H29*10^2,1),2)&lt;=0.5),ROUNDDOWN(H29,2),ROUND(H29,2))</f>
        <v>0</v>
      </c>
      <c r="H29" s="33">
        <f>0.1 * F29</f>
        <v>0</v>
      </c>
    </row>
    <row r="30" spans="1:13" s="46" customFormat="1" ht="27.95" customHeight="1" x14ac:dyDescent="0.2">
      <c r="A30" s="45"/>
      <c r="B30" s="47"/>
      <c r="C30" s="48"/>
      <c r="D30" s="49"/>
      <c r="E30" s="50" t="s">
        <v>32</v>
      </c>
      <c r="F30" s="51">
        <f>SUM(F25:F29)</f>
        <v>0</v>
      </c>
    </row>
    <row r="31" spans="1:13" s="46" customFormat="1" ht="27.95" customHeight="1" x14ac:dyDescent="0.2">
      <c r="A31" s="45"/>
      <c r="B31" s="47"/>
      <c r="C31" s="48"/>
      <c r="D31" s="49"/>
      <c r="E31" s="50" t="s">
        <v>19</v>
      </c>
      <c r="F31" s="51">
        <f>SUM(G25:G29)</f>
        <v>0</v>
      </c>
    </row>
    <row r="32" spans="1:13" s="46" customFormat="1" ht="27.95" customHeight="1" x14ac:dyDescent="0.2">
      <c r="A32" s="45"/>
      <c r="B32" s="47"/>
      <c r="C32" s="48"/>
      <c r="D32" s="49"/>
      <c r="E32" s="50" t="s">
        <v>33</v>
      </c>
      <c r="F32" s="51">
        <f>SUM(F30:F31)</f>
        <v>0</v>
      </c>
    </row>
    <row r="36" spans="2:6" ht="51" customHeight="1" x14ac:dyDescent="0.2">
      <c r="B36" s="53" t="s">
        <v>35</v>
      </c>
      <c r="C36" s="53"/>
      <c r="D36" s="53"/>
      <c r="E36" s="53"/>
      <c r="F36" s="53"/>
    </row>
    <row r="38" spans="2:6" x14ac:dyDescent="0.2">
      <c r="F38" s="54" t="s">
        <v>36</v>
      </c>
    </row>
    <row r="39" spans="2:6" x14ac:dyDescent="0.2">
      <c r="F39" s="55" t="s">
        <v>37</v>
      </c>
    </row>
  </sheetData>
  <sheetProtection algorithmName="SHA-512" hashValue="umHH9dLbpzrRAFQlDkw04VsvR+KEhWDs9ZGv1H/exBGjr10F13Aem6shmc4KlAe1QdvDtgUAUa+Lpi+w9jJTww==" saltValue="uh32sLSE9lpTQ2s7IP5dBA==" spinCount="100000" sheet="1" objects="1" scenarios="1" formatRows="0" selectLockedCells="1"/>
  <mergeCells count="5">
    <mergeCell ref="B9:F9"/>
    <mergeCell ref="B5:F5"/>
    <mergeCell ref="B8:C8"/>
    <mergeCell ref="B7:F7"/>
    <mergeCell ref="B36:F36"/>
  </mergeCells>
  <phoneticPr fontId="0" type="noConversion"/>
  <conditionalFormatting sqref="F10:F35 F2:F4 F37:F65532">
    <cfRule type="cellIs" dxfId="0" priority="1" stopIfTrue="1" operator="equal">
      <formula>0</formula>
    </cfRule>
  </conditionalFormatting>
  <pageMargins left="0.59055118110236227" right="0.59055118110236227" top="0.39370078740157483" bottom="0.78740157480314965" header="0" footer="0"/>
  <pageSetup paperSize="9" scale="98" fitToHeight="0" orientation="portrait" r:id="rId1"/>
  <headerFooter alignWithMargins="0">
    <oddFooter>&amp;CPágina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TRAGSA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amaya1</dc:creator>
  <cp:lastModifiedBy>u_xen_vdi</cp:lastModifiedBy>
  <cp:lastPrinted>2019-03-13T10:36:06Z</cp:lastPrinted>
  <dcterms:created xsi:type="dcterms:W3CDTF">2007-01-22T10:55:29Z</dcterms:created>
  <dcterms:modified xsi:type="dcterms:W3CDTF">2021-04-14T07:22:56Z</dcterms:modified>
</cp:coreProperties>
</file>