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640"/>
  </bookViews>
  <sheets>
    <sheet name="EMBARCACIONES" sheetId="1" r:id="rId1"/>
    <sheet name="Hoja2" sheetId="2" r:id="rId2"/>
    <sheet name="Hoja3" sheetId="3" r:id="rId3"/>
  </sheets>
  <definedNames>
    <definedName name="_xlnm.Print_Area" localSheetId="0">EMBARCACIONES!$A$1:$X$44</definedName>
    <definedName name="_xlnm.Print_Titles" localSheetId="0">EMBARCACIONES!$5:$5</definedName>
  </definedNames>
  <calcPr calcId="145621"/>
</workbook>
</file>

<file path=xl/calcChain.xml><?xml version="1.0" encoding="utf-8"?>
<calcChain xmlns="http://schemas.openxmlformats.org/spreadsheetml/2006/main">
  <c r="W20" i="1" l="1"/>
  <c r="T20" i="1"/>
  <c r="W19" i="1"/>
  <c r="T19" i="1"/>
  <c r="N7" i="1"/>
  <c r="T7" i="1" s="1"/>
  <c r="T18" i="1" l="1"/>
  <c r="T17" i="1"/>
  <c r="T16" i="1"/>
  <c r="W23" i="1"/>
  <c r="T23" i="1"/>
  <c r="W15" i="1"/>
  <c r="T15" i="1"/>
  <c r="T22" i="1"/>
  <c r="W21" i="1"/>
  <c r="T21" i="1"/>
  <c r="W14" i="1"/>
  <c r="T14" i="1"/>
  <c r="W13" i="1"/>
  <c r="T13" i="1"/>
  <c r="W12" i="1"/>
  <c r="T12" i="1"/>
  <c r="W11" i="1"/>
  <c r="T11" i="1"/>
  <c r="W10" i="1"/>
  <c r="T10" i="1"/>
  <c r="W9" i="1"/>
  <c r="T9" i="1"/>
  <c r="W8" i="1"/>
  <c r="T8" i="1"/>
  <c r="N6" i="1"/>
  <c r="T6" i="1" s="1"/>
  <c r="T25" i="1"/>
  <c r="T24" i="1"/>
  <c r="T44" i="1"/>
  <c r="T43" i="1"/>
  <c r="T42" i="1"/>
  <c r="T41" i="1"/>
  <c r="W40" i="1"/>
  <c r="T40" i="1"/>
  <c r="T29" i="1" l="1"/>
  <c r="T30" i="1"/>
  <c r="T31" i="1"/>
  <c r="T32" i="1"/>
  <c r="T33" i="1"/>
  <c r="T34" i="1"/>
  <c r="T35" i="1"/>
  <c r="T36" i="1"/>
  <c r="T37" i="1"/>
  <c r="T38" i="1"/>
  <c r="T39" i="1"/>
  <c r="T28" i="1"/>
  <c r="T27" i="1" l="1"/>
  <c r="T26" i="1"/>
</calcChain>
</file>

<file path=xl/sharedStrings.xml><?xml version="1.0" encoding="utf-8"?>
<sst xmlns="http://schemas.openxmlformats.org/spreadsheetml/2006/main" count="467" uniqueCount="219">
  <si>
    <t>NOMBRE</t>
  </si>
  <si>
    <t>MAT</t>
  </si>
  <si>
    <t>TIPO</t>
  </si>
  <si>
    <t>GESTION</t>
  </si>
  <si>
    <t>AÑO</t>
  </si>
  <si>
    <t>ZONA DE NAVEGACION</t>
  </si>
  <si>
    <t>MATERIAL</t>
  </si>
  <si>
    <t>ESLORA / MANGA</t>
  </si>
  <si>
    <t>CASCO-MAQUINA</t>
  </si>
  <si>
    <t>APARATOS</t>
  </si>
  <si>
    <t>DESEMBOLSOS</t>
  </si>
  <si>
    <t>EQUIPAJES</t>
  </si>
  <si>
    <t>TOTAL</t>
  </si>
  <si>
    <t>TRIPULACION</t>
  </si>
  <si>
    <t>PASAJEROS</t>
  </si>
  <si>
    <t>TRAGSA</t>
  </si>
  <si>
    <t>ARMADOR</t>
  </si>
  <si>
    <t>GT  / TRB</t>
  </si>
  <si>
    <t>4</t>
  </si>
  <si>
    <t>APAREJOS
PERTRECHOS</t>
  </si>
  <si>
    <t>EQUIPAMIENTO CIENTIFICO Y DE VIGILANCIA</t>
  </si>
  <si>
    <t>PL-BALT-0876-F-707</t>
  </si>
  <si>
    <t>1,75 / 3,60</t>
  </si>
  <si>
    <t>PL-BALT-0902-I-708</t>
  </si>
  <si>
    <t>FIBRA</t>
  </si>
  <si>
    <t xml:space="preserve">FIBRA </t>
  </si>
  <si>
    <t>SITUACIÓN ACTIVIDAD</t>
  </si>
  <si>
    <t>TRABAJO</t>
  </si>
  <si>
    <t>MARCA Y MODELO</t>
  </si>
  <si>
    <t>SEMIRRÍGIDA</t>
  </si>
  <si>
    <t>ESTRUCTURA</t>
  </si>
  <si>
    <t>QUICKSILVER 360 FISH</t>
  </si>
  <si>
    <t>FLUVIALES</t>
  </si>
  <si>
    <t>CUENCA DEL RÍO TAJO</t>
  </si>
  <si>
    <t>3</t>
  </si>
  <si>
    <t>S/Nº</t>
  </si>
  <si>
    <t>Honda Honwave T35AE2</t>
  </si>
  <si>
    <t>CABRIL 380</t>
  </si>
  <si>
    <t>goma</t>
  </si>
  <si>
    <t>fibra</t>
  </si>
  <si>
    <t>Consejeria Mº Ambiente</t>
  </si>
  <si>
    <t>PRSureste</t>
  </si>
  <si>
    <t>1,71 / 3,53</t>
  </si>
  <si>
    <t>1,50 / 3,80</t>
  </si>
  <si>
    <t>5</t>
  </si>
  <si>
    <t>NEUMÁTICA</t>
  </si>
  <si>
    <t>MOTOBARCA SEGADORA II</t>
  </si>
  <si>
    <t>CONVER C-480-H</t>
  </si>
  <si>
    <t>SEGADO DE PLANTAS ACUATICAS</t>
  </si>
  <si>
    <t>SEC.GRAL DEL MAR (Mº MEDIO AMBIENTE Y MEDIO RURAL Y MARINO)</t>
  </si>
  <si>
    <t>TABLAS DE DAIMIEL</t>
  </si>
  <si>
    <t>ACERO</t>
  </si>
  <si>
    <t>/ 2,58</t>
  </si>
  <si>
    <t>4,60 / 2,00</t>
  </si>
  <si>
    <t>CZ-MAR16J82E111</t>
  </si>
  <si>
    <t>MARINE 1648 JON</t>
  </si>
  <si>
    <t>CONTROL DE ESPECIES</t>
  </si>
  <si>
    <t>TABLAS DE DAIMIEL / RÍO GUADIANA</t>
  </si>
  <si>
    <t>ALUMINIO</t>
  </si>
  <si>
    <t>6</t>
  </si>
  <si>
    <t>CZ-MAR48J49E111</t>
  </si>
  <si>
    <t>MARINE 1448 JON</t>
  </si>
  <si>
    <t>CZ-MAR15J49I819</t>
  </si>
  <si>
    <t>MARINE                                                    MODELO JON SILVER</t>
  </si>
  <si>
    <t>RÍO GUADIANA</t>
  </si>
  <si>
    <t>4,60 / 1,79</t>
  </si>
  <si>
    <t>CZ-MAR15J50J819</t>
  </si>
  <si>
    <t>MARINE                                                MODELO JON SILVER</t>
  </si>
  <si>
    <t>CN-KMP43016-D212</t>
  </si>
  <si>
    <t>4,3 / 1,6</t>
  </si>
  <si>
    <t>CN-KMP43017-D212</t>
  </si>
  <si>
    <t>CN-KMP43020-D212</t>
  </si>
  <si>
    <t>CZ-MAR15J52K819</t>
  </si>
  <si>
    <t>MARINE                                                MODELO 15 JON SILVER</t>
  </si>
  <si>
    <t>CZ-MAR15J55L819</t>
  </si>
  <si>
    <t>EMBARCACIÓN NEUMÁTICA HONWAVE</t>
  </si>
  <si>
    <t>EMBARCACIÓN RÍGIDA</t>
  </si>
  <si>
    <t>KIMPLE                                                                                                    MODELO CATCH 430</t>
  </si>
  <si>
    <t>KIMPLE                                                                                                MODELO CATCH 430</t>
  </si>
  <si>
    <t>KIMPLE                                                                                                  MODELO CATCH 430</t>
  </si>
  <si>
    <t>RÍGIDA</t>
  </si>
  <si>
    <t>RELACION DE EMBARCIONES A ASEGURAR GRUPO TRAGSA AÑO 2020</t>
  </si>
  <si>
    <t>VALOR ASEGURADO</t>
  </si>
  <si>
    <t>PLAZAS MINIMAS</t>
  </si>
  <si>
    <t>PLAZAS MAXIMAS</t>
  </si>
  <si>
    <t>DEMARCACIÓN DE COSTAS</t>
  </si>
  <si>
    <t>8ªPM-1-8-07</t>
  </si>
  <si>
    <t>ZODIAC PRO-12-MAN</t>
  </si>
  <si>
    <t>INVESTIGACIÓN OCEANOGRÁFICA</t>
  </si>
  <si>
    <t>BALEARES</t>
  </si>
  <si>
    <t xml:space="preserve"> / 2,65</t>
  </si>
  <si>
    <t>5,20 / 2,20</t>
  </si>
  <si>
    <t>DEMARCACIÓN DE COSTAS TERCERO</t>
  </si>
  <si>
    <t>8ªPM-1-6-07</t>
  </si>
  <si>
    <t>Govern Balear. Dirección General de Pesca</t>
  </si>
  <si>
    <t>DEMARCACIÓN DE COSTAS PRIMERO</t>
  </si>
  <si>
    <t>8ªPM-1-7-07</t>
  </si>
  <si>
    <t>DEMARCACIÓN DE COSTAS SEGUNDO</t>
  </si>
  <si>
    <t>8ªPM-1-9-07</t>
  </si>
  <si>
    <t>FREDA</t>
  </si>
  <si>
    <t>6ª CT-3-1-17</t>
  </si>
  <si>
    <t>VORAZ 660</t>
  </si>
  <si>
    <t>VIGILANCIA</t>
  </si>
  <si>
    <t>P.R.F.V.</t>
  </si>
  <si>
    <t>REGIÓN DE MURCIA</t>
  </si>
  <si>
    <t>/ 4,15</t>
  </si>
  <si>
    <t>5,96/1,80</t>
  </si>
  <si>
    <t>MAR CANARIO</t>
  </si>
  <si>
    <t>OCEAN CLEANER</t>
  </si>
  <si>
    <t>VIGILANCIA Y LIMPIEZA</t>
  </si>
  <si>
    <t>TRAGSATEC</t>
  </si>
  <si>
    <t>CONSEJERÍA DE POLÍTICA TERRITORIAL DEL GOBIERNO DE CANARIAS</t>
  </si>
  <si>
    <t>CANARIAS (CLASE 3T-SOLAS)</t>
  </si>
  <si>
    <t>10,35/4,50</t>
  </si>
  <si>
    <t>12</t>
  </si>
  <si>
    <t>COSTA DE TENERIFE</t>
  </si>
  <si>
    <t>ISLA GRACIOSA</t>
  </si>
  <si>
    <t>COSTA DE GRAN CANARIA</t>
  </si>
  <si>
    <t>EMMA BARDÁN</t>
  </si>
  <si>
    <t>TE-1-10-12</t>
  </si>
  <si>
    <t>GUASCOR-F360TASP</t>
  </si>
  <si>
    <t>OCEANOGRÁFICO</t>
  </si>
  <si>
    <t>SEC.GRAL DE PESCA (Mº DE AGRICULTURA, PESCA Y ALIMENTACIÓN)</t>
  </si>
  <si>
    <t>CALADERO NACIONAL, U.E.Y MARRUECOS</t>
  </si>
  <si>
    <t>200 /</t>
  </si>
  <si>
    <t>26,01 / 7,5</t>
  </si>
  <si>
    <t>11</t>
  </si>
  <si>
    <t>ACTIVA</t>
  </si>
  <si>
    <t>RISCOS DE FAMARA</t>
  </si>
  <si>
    <t>8ª VI-5-3-03</t>
  </si>
  <si>
    <t>RODMAN 58 003</t>
  </si>
  <si>
    <t>EMBARCACIÓN DE VIGILANCIA</t>
  </si>
  <si>
    <t xml:space="preserve">REGIÓN DEL MAR MEDITERRÁNEO , AGUAS NACIONALES </t>
  </si>
  <si>
    <t>PRFV</t>
  </si>
  <si>
    <t>0 / 1</t>
  </si>
  <si>
    <t>19,5 / 5,1</t>
  </si>
  <si>
    <t>8</t>
  </si>
  <si>
    <t>PIEDRA ESCUELA</t>
  </si>
  <si>
    <t>8ª AM 2-4-06</t>
  </si>
  <si>
    <t>VALIANT DR-509</t>
  </si>
  <si>
    <t>REGIÓN DEL MAR MEDITERRÁNEO, AGUAS NACIONALES</t>
  </si>
  <si>
    <t xml:space="preserve"> / 1</t>
  </si>
  <si>
    <t>5,6 / 1,5</t>
  </si>
  <si>
    <t>PUNTA LAS SIRENAS</t>
  </si>
  <si>
    <t>8ª VI -5-2-09</t>
  </si>
  <si>
    <t>SOLAS IIIT</t>
  </si>
  <si>
    <t xml:space="preserve">TRAGSATEC </t>
  </si>
  <si>
    <t>NEOPRENO</t>
  </si>
  <si>
    <t>/ 7,93</t>
  </si>
  <si>
    <t>LAS GALERAS</t>
  </si>
  <si>
    <t>8ª CT-4-2-03</t>
  </si>
  <si>
    <t>SCANIA DN I</t>
  </si>
  <si>
    <t>MADERA</t>
  </si>
  <si>
    <t xml:space="preserve"> / 19,31</t>
  </si>
  <si>
    <t>12,9 / 4,61</t>
  </si>
  <si>
    <t>PUNTA FALCÓN</t>
  </si>
  <si>
    <t>8ª VI-5-30-04</t>
  </si>
  <si>
    <t>RODMAN POLYSHIPS R-38</t>
  </si>
  <si>
    <t>9,4 / 3,88</t>
  </si>
  <si>
    <t>7</t>
  </si>
  <si>
    <t>LLAMIA II</t>
  </si>
  <si>
    <t>8ª VI - 5 - 12 - 09 </t>
  </si>
  <si>
    <t>Sea Rib´s / SEMIRRÍGIDA</t>
  </si>
  <si>
    <t>FIBRA/BALONES NEUMÁTIOS</t>
  </si>
  <si>
    <t>/5,67</t>
  </si>
  <si>
    <t>7,49/2,7</t>
  </si>
  <si>
    <t>10</t>
  </si>
  <si>
    <t>ISLA DE NUBES</t>
  </si>
  <si>
    <t>8ª VI-5-2-02</t>
  </si>
  <si>
    <t>RODMAN 58</t>
  </si>
  <si>
    <t>SEC.GRAL DE PESCA (Mº DE AGRICULTURA, ALIMENTACIÓN Y MEDIO AMBIENTE)</t>
  </si>
  <si>
    <t>REGIÓN DEL ATLÁNTICO NORORIENTAL</t>
  </si>
  <si>
    <t>0 / 25</t>
  </si>
  <si>
    <t>18,5 / 5,1</t>
  </si>
  <si>
    <t>PLAYA LAMBRA</t>
  </si>
  <si>
    <t>8º VI 5-3-09</t>
  </si>
  <si>
    <t>LUZ MURUBE</t>
  </si>
  <si>
    <t>8ª VI-5-9-06</t>
  </si>
  <si>
    <t>RODMAN 38</t>
  </si>
  <si>
    <t xml:space="preserve">REGIÓN DEL MAR MEDITERRÁNEO, AGUAS NACIONALES </t>
  </si>
  <si>
    <t>11,50 / 4</t>
  </si>
  <si>
    <t>IGNACIO ALDECOA</t>
  </si>
  <si>
    <t>8ª TE-4-98</t>
  </si>
  <si>
    <t>ASTINOR 12,75</t>
  </si>
  <si>
    <t>0/15</t>
  </si>
  <si>
    <t>11,98 / 4,25</t>
  </si>
  <si>
    <t>ROQUE DEL ÁGUILA</t>
  </si>
  <si>
    <t>8ª TE-1-2-16</t>
  </si>
  <si>
    <t>BENETEAU ANTARES</t>
  </si>
  <si>
    <t xml:space="preserve">EMBARCACIÓN DE VIGILANCIA </t>
  </si>
  <si>
    <t>SEC.GRAL DE PESCA (Mº DE AGRICULTURA Y PESCA, ALIMENTACIÓN Y MEDIO AMBIENTE)</t>
  </si>
  <si>
    <t>6,43 / 2,50</t>
  </si>
  <si>
    <t>LAS ISLETAS</t>
  </si>
  <si>
    <t>8ª VI-5-32-04</t>
  </si>
  <si>
    <t>RODMAN 800</t>
  </si>
  <si>
    <t>9,1 / 3,05</t>
  </si>
  <si>
    <t>GUINCHO PRIMERO</t>
  </si>
  <si>
    <t>8ª TE-1-3-99</t>
  </si>
  <si>
    <t>CATA 12</t>
  </si>
  <si>
    <t xml:space="preserve"> / 10,3</t>
  </si>
  <si>
    <t>11,9 / 3,55</t>
  </si>
  <si>
    <t>PILES</t>
  </si>
  <si>
    <t>8ª CT-4-1-15</t>
  </si>
  <si>
    <t>VANGUARD MARINE, LDA.</t>
  </si>
  <si>
    <t>FIBRA + NEIMÁTICA</t>
  </si>
  <si>
    <t>7,60 / 2,86</t>
  </si>
  <si>
    <t>NIXE</t>
  </si>
  <si>
    <t>8ª CT-2-5-15</t>
  </si>
  <si>
    <t>6,40 / 2,58</t>
  </si>
  <si>
    <t>9</t>
  </si>
  <si>
    <t>ES LLOSAR</t>
  </si>
  <si>
    <t>8ª BA 2-1-16</t>
  </si>
  <si>
    <t>MIGUEL OLIVER</t>
  </si>
  <si>
    <t>TE-1-11-12</t>
  </si>
  <si>
    <t>INGELECTRIC KN 800-S-B-C</t>
  </si>
  <si>
    <t>AGUAS GLOBALES MENOS LAS POLARES</t>
  </si>
  <si>
    <t>2480 /</t>
  </si>
  <si>
    <t>70 / 14,40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</si>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</sst>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\ _€"/>
  </numFmts>
  <fonts count="9" x14ac:knownFonts="1"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14" xfId="0" quotePrefix="1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1" fillId="0" borderId="0" xfId="0" applyNumberFormat="1" applyFont="1" applyBorder="1"/>
    <xf numFmtId="0" fontId="1" fillId="0" borderId="0" xfId="0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 wrapText="1"/>
    </xf>
    <xf numFmtId="4" fontId="5" fillId="4" borderId="11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5" fillId="4" borderId="1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zoomScale="70" zoomScaleNormal="70" workbookViewId="0">
      <selection activeCell="D8" sqref="D8"/>
    </sheetView>
  </sheetViews>
  <sheetFormatPr baseColWidth="10" defaultRowHeight="13.5" x14ac:dyDescent="0.25"/>
  <cols>
    <col min="1" max="1" width="4.5703125" style="39" bestFit="1" customWidth="1"/>
    <col min="2" max="2" width="34.7109375" style="1" customWidth="1"/>
    <col min="3" max="3" width="15" style="2" bestFit="1" customWidth="1"/>
    <col min="4" max="4" width="36.42578125" style="2" bestFit="1" customWidth="1"/>
    <col min="5" max="5" width="22" style="2" customWidth="1"/>
    <col min="6" max="6" width="14.28515625" style="2" customWidth="1"/>
    <col min="7" max="7" width="26.140625" style="2" bestFit="1" customWidth="1"/>
    <col min="8" max="8" width="13.28515625" style="2" bestFit="1" customWidth="1"/>
    <col min="9" max="9" width="25.85546875" style="2" customWidth="1"/>
    <col min="10" max="10" width="24.42578125" style="2" customWidth="1"/>
    <col min="11" max="11" width="14.85546875" style="2" customWidth="1"/>
    <col min="12" max="13" width="11.7109375" style="2" customWidth="1"/>
    <col min="14" max="16" width="15.7109375" style="1" customWidth="1"/>
    <col min="17" max="17" width="20.28515625" style="1" customWidth="1"/>
    <col min="18" max="18" width="25.42578125" style="1" bestFit="1" customWidth="1"/>
    <col min="19" max="20" width="15.7109375" style="1" customWidth="1"/>
    <col min="21" max="21" width="22.5703125" style="3" customWidth="1"/>
    <col min="22" max="22" width="18.7109375" style="2" customWidth="1"/>
    <col min="23" max="23" width="18.7109375" style="1" customWidth="1"/>
    <col min="24" max="24" width="22.42578125" style="1" customWidth="1"/>
    <col min="25" max="16384" width="11.42578125" style="1"/>
  </cols>
  <sheetData>
    <row r="1" spans="1:24" ht="26.25" x14ac:dyDescent="0.4">
      <c r="B1" s="85" t="s">
        <v>81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7"/>
    </row>
    <row r="2" spans="1:24" ht="15" customHeight="1" x14ac:dyDescent="0.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4" ht="15" customHeight="1" thickBot="1" x14ac:dyDescent="0.4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4" ht="60" customHeight="1" thickBot="1" x14ac:dyDescent="0.3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1" t="s">
        <v>82</v>
      </c>
      <c r="O4" s="92"/>
      <c r="P4" s="92"/>
      <c r="Q4" s="92"/>
      <c r="R4" s="92"/>
      <c r="S4" s="92"/>
      <c r="T4" s="93"/>
      <c r="U4" s="70"/>
      <c r="V4" s="61" t="s">
        <v>83</v>
      </c>
      <c r="W4" s="62" t="s">
        <v>84</v>
      </c>
      <c r="X4" s="71"/>
    </row>
    <row r="5" spans="1:24" ht="81" customHeight="1" thickBot="1" x14ac:dyDescent="0.3">
      <c r="A5" s="54"/>
      <c r="B5" s="72" t="s">
        <v>0</v>
      </c>
      <c r="C5" s="81" t="s">
        <v>1</v>
      </c>
      <c r="D5" s="81" t="s">
        <v>28</v>
      </c>
      <c r="E5" s="81" t="s">
        <v>2</v>
      </c>
      <c r="F5" s="81" t="s">
        <v>3</v>
      </c>
      <c r="G5" s="81" t="s">
        <v>16</v>
      </c>
      <c r="H5" s="81" t="s">
        <v>4</v>
      </c>
      <c r="I5" s="81" t="s">
        <v>30</v>
      </c>
      <c r="J5" s="81" t="s">
        <v>5</v>
      </c>
      <c r="K5" s="81" t="s">
        <v>6</v>
      </c>
      <c r="L5" s="81" t="s">
        <v>17</v>
      </c>
      <c r="M5" s="81" t="s">
        <v>7</v>
      </c>
      <c r="N5" s="81" t="s">
        <v>8</v>
      </c>
      <c r="O5" s="81" t="s">
        <v>9</v>
      </c>
      <c r="P5" s="82" t="s">
        <v>19</v>
      </c>
      <c r="Q5" s="83" t="s">
        <v>20</v>
      </c>
      <c r="R5" s="81" t="s">
        <v>10</v>
      </c>
      <c r="S5" s="81" t="s">
        <v>11</v>
      </c>
      <c r="T5" s="84" t="s">
        <v>12</v>
      </c>
      <c r="U5" s="81"/>
      <c r="V5" s="81" t="s">
        <v>13</v>
      </c>
      <c r="W5" s="81" t="s">
        <v>14</v>
      </c>
      <c r="X5" s="73" t="s">
        <v>26</v>
      </c>
    </row>
    <row r="6" spans="1:24" ht="60" customHeight="1" x14ac:dyDescent="0.25">
      <c r="A6" s="55">
        <v>1</v>
      </c>
      <c r="B6" s="74" t="s">
        <v>118</v>
      </c>
      <c r="C6" s="75" t="s">
        <v>119</v>
      </c>
      <c r="D6" s="75" t="s">
        <v>120</v>
      </c>
      <c r="E6" s="75" t="s">
        <v>121</v>
      </c>
      <c r="F6" s="75" t="s">
        <v>110</v>
      </c>
      <c r="G6" s="75" t="s">
        <v>122</v>
      </c>
      <c r="H6" s="75">
        <v>2005</v>
      </c>
      <c r="I6" s="75"/>
      <c r="J6" s="75" t="s">
        <v>123</v>
      </c>
      <c r="K6" s="75" t="s">
        <v>51</v>
      </c>
      <c r="L6" s="75" t="s">
        <v>124</v>
      </c>
      <c r="M6" s="75" t="s">
        <v>125</v>
      </c>
      <c r="N6" s="88">
        <f>3744409+255430</f>
        <v>3999839</v>
      </c>
      <c r="O6" s="88"/>
      <c r="P6" s="76">
        <v>175000</v>
      </c>
      <c r="Q6" s="76">
        <v>75000</v>
      </c>
      <c r="R6" s="77">
        <v>100000</v>
      </c>
      <c r="S6" s="77">
        <v>1650</v>
      </c>
      <c r="T6" s="78">
        <f>SUM(N6:S6)</f>
        <v>4351489</v>
      </c>
      <c r="U6" s="79" t="s">
        <v>126</v>
      </c>
      <c r="V6" s="75">
        <v>6</v>
      </c>
      <c r="W6" s="75">
        <v>5</v>
      </c>
      <c r="X6" s="80" t="s">
        <v>127</v>
      </c>
    </row>
    <row r="7" spans="1:24" ht="60" customHeight="1" x14ac:dyDescent="0.25">
      <c r="A7" s="55">
        <v>2</v>
      </c>
      <c r="B7" s="63" t="s">
        <v>212</v>
      </c>
      <c r="C7" s="41" t="s">
        <v>213</v>
      </c>
      <c r="D7" s="41" t="s">
        <v>214</v>
      </c>
      <c r="E7" s="41" t="s">
        <v>121</v>
      </c>
      <c r="F7" s="41" t="s">
        <v>146</v>
      </c>
      <c r="G7" s="41" t="s">
        <v>122</v>
      </c>
      <c r="H7" s="41">
        <v>2007</v>
      </c>
      <c r="I7" s="41"/>
      <c r="J7" s="41" t="s">
        <v>215</v>
      </c>
      <c r="K7" s="41" t="s">
        <v>51</v>
      </c>
      <c r="L7" s="41" t="s">
        <v>216</v>
      </c>
      <c r="M7" s="41" t="s">
        <v>217</v>
      </c>
      <c r="N7" s="90">
        <f>22291350+1384100</f>
        <v>23675450</v>
      </c>
      <c r="O7" s="90"/>
      <c r="P7" s="42">
        <v>210000</v>
      </c>
      <c r="Q7" s="42">
        <v>90000</v>
      </c>
      <c r="R7" s="43">
        <v>100000</v>
      </c>
      <c r="S7" s="43">
        <v>6750</v>
      </c>
      <c r="T7" s="44">
        <f t="shared" ref="T7" si="0">SUM(N7:S7)</f>
        <v>24082200</v>
      </c>
      <c r="U7" s="45" t="s">
        <v>218</v>
      </c>
      <c r="V7" s="41">
        <v>10</v>
      </c>
      <c r="W7" s="41">
        <v>35</v>
      </c>
      <c r="X7" s="46" t="s">
        <v>127</v>
      </c>
    </row>
    <row r="8" spans="1:24" ht="60" customHeight="1" x14ac:dyDescent="0.25">
      <c r="A8" s="55">
        <v>3</v>
      </c>
      <c r="B8" s="64" t="s">
        <v>128</v>
      </c>
      <c r="C8" s="4" t="s">
        <v>129</v>
      </c>
      <c r="D8" s="4" t="s">
        <v>130</v>
      </c>
      <c r="E8" s="11" t="s">
        <v>131</v>
      </c>
      <c r="F8" s="4" t="s">
        <v>110</v>
      </c>
      <c r="G8" s="4" t="s">
        <v>122</v>
      </c>
      <c r="H8" s="4">
        <v>2004</v>
      </c>
      <c r="I8" s="4"/>
      <c r="J8" s="4" t="s">
        <v>132</v>
      </c>
      <c r="K8" s="4" t="s">
        <v>133</v>
      </c>
      <c r="L8" s="4" t="s">
        <v>134</v>
      </c>
      <c r="M8" s="4" t="s">
        <v>135</v>
      </c>
      <c r="N8" s="40">
        <v>819500</v>
      </c>
      <c r="O8" s="40">
        <v>32860</v>
      </c>
      <c r="P8" s="25"/>
      <c r="Q8" s="25">
        <v>78000</v>
      </c>
      <c r="R8" s="26"/>
      <c r="S8" s="40">
        <v>1000</v>
      </c>
      <c r="T8" s="12">
        <f t="shared" ref="T8:T18" si="1">SUM(N8:S8)</f>
        <v>931360</v>
      </c>
      <c r="U8" s="17" t="s">
        <v>136</v>
      </c>
      <c r="V8" s="11">
        <v>3</v>
      </c>
      <c r="W8" s="13">
        <f t="shared" ref="W8:W15" si="2">+U8-V8</f>
        <v>5</v>
      </c>
      <c r="X8" s="18" t="s">
        <v>127</v>
      </c>
    </row>
    <row r="9" spans="1:24" ht="60" customHeight="1" x14ac:dyDescent="0.25">
      <c r="A9" s="55">
        <v>4</v>
      </c>
      <c r="B9" s="64" t="s">
        <v>137</v>
      </c>
      <c r="C9" s="4" t="s">
        <v>138</v>
      </c>
      <c r="D9" s="4" t="s">
        <v>139</v>
      </c>
      <c r="E9" s="11" t="s">
        <v>131</v>
      </c>
      <c r="F9" s="4" t="s">
        <v>110</v>
      </c>
      <c r="G9" s="4" t="s">
        <v>122</v>
      </c>
      <c r="H9" s="4">
        <v>2006</v>
      </c>
      <c r="I9" s="4"/>
      <c r="J9" s="4" t="s">
        <v>140</v>
      </c>
      <c r="K9" s="4" t="s">
        <v>45</v>
      </c>
      <c r="L9" s="4" t="s">
        <v>141</v>
      </c>
      <c r="M9" s="4" t="s">
        <v>142</v>
      </c>
      <c r="N9" s="40">
        <v>18273</v>
      </c>
      <c r="O9" s="40">
        <v>894</v>
      </c>
      <c r="P9" s="25"/>
      <c r="Q9" s="25"/>
      <c r="R9" s="40"/>
      <c r="S9" s="40">
        <v>1000</v>
      </c>
      <c r="T9" s="12">
        <f t="shared" si="1"/>
        <v>20167</v>
      </c>
      <c r="U9" s="17" t="s">
        <v>59</v>
      </c>
      <c r="V9" s="11">
        <v>2</v>
      </c>
      <c r="W9" s="13">
        <f t="shared" si="2"/>
        <v>4</v>
      </c>
      <c r="X9" s="18" t="s">
        <v>127</v>
      </c>
    </row>
    <row r="10" spans="1:24" ht="60" customHeight="1" x14ac:dyDescent="0.25">
      <c r="A10" s="55">
        <v>5</v>
      </c>
      <c r="B10" s="64" t="s">
        <v>143</v>
      </c>
      <c r="C10" s="4" t="s">
        <v>144</v>
      </c>
      <c r="D10" s="4" t="s">
        <v>145</v>
      </c>
      <c r="E10" s="11" t="s">
        <v>131</v>
      </c>
      <c r="F10" s="4" t="s">
        <v>146</v>
      </c>
      <c r="G10" s="4" t="s">
        <v>122</v>
      </c>
      <c r="H10" s="4">
        <v>2009</v>
      </c>
      <c r="I10" s="4"/>
      <c r="J10" s="4" t="s">
        <v>140</v>
      </c>
      <c r="K10" s="4" t="s">
        <v>147</v>
      </c>
      <c r="L10" s="4" t="s">
        <v>148</v>
      </c>
      <c r="M10" s="4">
        <v>12.7</v>
      </c>
      <c r="N10" s="40">
        <v>193750</v>
      </c>
      <c r="O10" s="40">
        <v>40000</v>
      </c>
      <c r="P10" s="25"/>
      <c r="Q10" s="25"/>
      <c r="R10" s="26"/>
      <c r="S10" s="40">
        <v>1000</v>
      </c>
      <c r="T10" s="12">
        <f t="shared" si="1"/>
        <v>234750</v>
      </c>
      <c r="U10" s="17" t="s">
        <v>59</v>
      </c>
      <c r="V10" s="4">
        <v>2</v>
      </c>
      <c r="W10" s="13">
        <f t="shared" si="2"/>
        <v>4</v>
      </c>
      <c r="X10" s="18" t="s">
        <v>127</v>
      </c>
    </row>
    <row r="11" spans="1:24" ht="60" customHeight="1" x14ac:dyDescent="0.25">
      <c r="A11" s="55">
        <v>6</v>
      </c>
      <c r="B11" s="64" t="s">
        <v>149</v>
      </c>
      <c r="C11" s="4" t="s">
        <v>150</v>
      </c>
      <c r="D11" s="4" t="s">
        <v>151</v>
      </c>
      <c r="E11" s="11" t="s">
        <v>131</v>
      </c>
      <c r="F11" s="4" t="s">
        <v>110</v>
      </c>
      <c r="G11" s="4" t="s">
        <v>122</v>
      </c>
      <c r="H11" s="4">
        <v>2005</v>
      </c>
      <c r="I11" s="4"/>
      <c r="J11" s="4" t="s">
        <v>140</v>
      </c>
      <c r="K11" s="4" t="s">
        <v>152</v>
      </c>
      <c r="L11" s="4" t="s">
        <v>153</v>
      </c>
      <c r="M11" s="4" t="s">
        <v>154</v>
      </c>
      <c r="N11" s="40">
        <v>106000</v>
      </c>
      <c r="O11" s="40">
        <v>42000</v>
      </c>
      <c r="P11" s="25"/>
      <c r="Q11" s="25"/>
      <c r="R11" s="26"/>
      <c r="S11" s="40">
        <v>1000</v>
      </c>
      <c r="T11" s="12">
        <f t="shared" si="1"/>
        <v>149000</v>
      </c>
      <c r="U11" s="17" t="s">
        <v>136</v>
      </c>
      <c r="V11" s="11">
        <v>2</v>
      </c>
      <c r="W11" s="13">
        <f t="shared" si="2"/>
        <v>6</v>
      </c>
      <c r="X11" s="18" t="s">
        <v>127</v>
      </c>
    </row>
    <row r="12" spans="1:24" ht="60" customHeight="1" x14ac:dyDescent="0.25">
      <c r="A12" s="55">
        <v>7</v>
      </c>
      <c r="B12" s="64" t="s">
        <v>155</v>
      </c>
      <c r="C12" s="4" t="s">
        <v>156</v>
      </c>
      <c r="D12" s="4" t="s">
        <v>157</v>
      </c>
      <c r="E12" s="11" t="s">
        <v>131</v>
      </c>
      <c r="F12" s="4" t="s">
        <v>110</v>
      </c>
      <c r="G12" s="4" t="s">
        <v>122</v>
      </c>
      <c r="H12" s="4">
        <v>2005</v>
      </c>
      <c r="I12" s="4"/>
      <c r="J12" s="4" t="s">
        <v>140</v>
      </c>
      <c r="K12" s="4" t="s">
        <v>133</v>
      </c>
      <c r="L12" s="4" t="s">
        <v>134</v>
      </c>
      <c r="M12" s="4" t="s">
        <v>158</v>
      </c>
      <c r="N12" s="40">
        <v>301500</v>
      </c>
      <c r="O12" s="40">
        <v>48500</v>
      </c>
      <c r="P12" s="25"/>
      <c r="Q12" s="25">
        <v>35000</v>
      </c>
      <c r="R12" s="26"/>
      <c r="S12" s="40">
        <v>1000</v>
      </c>
      <c r="T12" s="12">
        <f t="shared" si="1"/>
        <v>386000</v>
      </c>
      <c r="U12" s="17" t="s">
        <v>159</v>
      </c>
      <c r="V12" s="11">
        <v>2</v>
      </c>
      <c r="W12" s="13">
        <f t="shared" si="2"/>
        <v>5</v>
      </c>
      <c r="X12" s="18" t="s">
        <v>127</v>
      </c>
    </row>
    <row r="13" spans="1:24" ht="60" customHeight="1" x14ac:dyDescent="0.25">
      <c r="A13" s="55">
        <v>8</v>
      </c>
      <c r="B13" s="64" t="s">
        <v>160</v>
      </c>
      <c r="C13" s="4" t="s">
        <v>161</v>
      </c>
      <c r="D13" s="4" t="s">
        <v>162</v>
      </c>
      <c r="E13" s="4" t="s">
        <v>131</v>
      </c>
      <c r="F13" s="4" t="s">
        <v>110</v>
      </c>
      <c r="G13" s="4" t="s">
        <v>122</v>
      </c>
      <c r="H13" s="4">
        <v>2009</v>
      </c>
      <c r="I13" s="4"/>
      <c r="J13" s="4" t="s">
        <v>140</v>
      </c>
      <c r="K13" s="4" t="s">
        <v>163</v>
      </c>
      <c r="L13" s="4" t="s">
        <v>164</v>
      </c>
      <c r="M13" s="4" t="s">
        <v>165</v>
      </c>
      <c r="N13" s="40">
        <v>76311</v>
      </c>
      <c r="O13" s="40">
        <v>10000</v>
      </c>
      <c r="P13" s="25"/>
      <c r="Q13" s="25"/>
      <c r="R13" s="40"/>
      <c r="S13" s="40">
        <v>1000</v>
      </c>
      <c r="T13" s="12">
        <f t="shared" si="1"/>
        <v>87311</v>
      </c>
      <c r="U13" s="17" t="s">
        <v>166</v>
      </c>
      <c r="V13" s="4">
        <v>2</v>
      </c>
      <c r="W13" s="13">
        <f t="shared" si="2"/>
        <v>8</v>
      </c>
      <c r="X13" s="18" t="s">
        <v>127</v>
      </c>
    </row>
    <row r="14" spans="1:24" ht="60" customHeight="1" x14ac:dyDescent="0.25">
      <c r="A14" s="55">
        <v>9</v>
      </c>
      <c r="B14" s="64" t="s">
        <v>176</v>
      </c>
      <c r="C14" s="4" t="s">
        <v>177</v>
      </c>
      <c r="D14" s="4" t="s">
        <v>178</v>
      </c>
      <c r="E14" s="11" t="s">
        <v>131</v>
      </c>
      <c r="F14" s="4" t="s">
        <v>110</v>
      </c>
      <c r="G14" s="4" t="s">
        <v>122</v>
      </c>
      <c r="H14" s="4">
        <v>2007</v>
      </c>
      <c r="I14" s="4"/>
      <c r="J14" s="4" t="s">
        <v>179</v>
      </c>
      <c r="K14" s="4" t="s">
        <v>133</v>
      </c>
      <c r="L14" s="4" t="s">
        <v>141</v>
      </c>
      <c r="M14" s="4" t="s">
        <v>180</v>
      </c>
      <c r="N14" s="40">
        <v>366300</v>
      </c>
      <c r="O14" s="40">
        <v>58700</v>
      </c>
      <c r="P14" s="25"/>
      <c r="Q14" s="25">
        <v>26000</v>
      </c>
      <c r="R14" s="26"/>
      <c r="S14" s="40">
        <v>1000</v>
      </c>
      <c r="T14" s="12">
        <f t="shared" si="1"/>
        <v>452000</v>
      </c>
      <c r="U14" s="13" t="s">
        <v>159</v>
      </c>
      <c r="V14" s="4">
        <v>2</v>
      </c>
      <c r="W14" s="13">
        <f t="shared" si="2"/>
        <v>5</v>
      </c>
      <c r="X14" s="18" t="s">
        <v>127</v>
      </c>
    </row>
    <row r="15" spans="1:24" ht="60" customHeight="1" x14ac:dyDescent="0.25">
      <c r="A15" s="55">
        <v>10</v>
      </c>
      <c r="B15" s="64" t="s">
        <v>192</v>
      </c>
      <c r="C15" s="4" t="s">
        <v>193</v>
      </c>
      <c r="D15" s="4" t="s">
        <v>194</v>
      </c>
      <c r="E15" s="11" t="s">
        <v>131</v>
      </c>
      <c r="F15" s="4" t="s">
        <v>110</v>
      </c>
      <c r="G15" s="4" t="s">
        <v>122</v>
      </c>
      <c r="H15" s="4">
        <v>2004</v>
      </c>
      <c r="I15" s="4"/>
      <c r="J15" s="4" t="s">
        <v>140</v>
      </c>
      <c r="K15" s="4" t="s">
        <v>133</v>
      </c>
      <c r="L15" s="4">
        <v>7.66</v>
      </c>
      <c r="M15" s="4" t="s">
        <v>195</v>
      </c>
      <c r="N15" s="40">
        <v>75000</v>
      </c>
      <c r="O15" s="40">
        <v>25000</v>
      </c>
      <c r="P15" s="25"/>
      <c r="Q15" s="25">
        <v>35000</v>
      </c>
      <c r="R15" s="26"/>
      <c r="S15" s="40">
        <v>1000</v>
      </c>
      <c r="T15" s="12">
        <f t="shared" si="1"/>
        <v>136000</v>
      </c>
      <c r="U15" s="13" t="s">
        <v>159</v>
      </c>
      <c r="V15" s="11">
        <v>2</v>
      </c>
      <c r="W15" s="13">
        <f t="shared" si="2"/>
        <v>5</v>
      </c>
      <c r="X15" s="18" t="s">
        <v>127</v>
      </c>
    </row>
    <row r="16" spans="1:24" ht="60" customHeight="1" x14ac:dyDescent="0.25">
      <c r="A16" s="55">
        <v>11</v>
      </c>
      <c r="B16" s="64" t="s">
        <v>201</v>
      </c>
      <c r="C16" s="4" t="s">
        <v>202</v>
      </c>
      <c r="D16" s="4" t="s">
        <v>203</v>
      </c>
      <c r="E16" s="11" t="s">
        <v>189</v>
      </c>
      <c r="F16" s="4" t="s">
        <v>110</v>
      </c>
      <c r="G16" s="4" t="s">
        <v>122</v>
      </c>
      <c r="H16" s="4">
        <v>2014</v>
      </c>
      <c r="I16" s="4"/>
      <c r="J16" s="4" t="s">
        <v>179</v>
      </c>
      <c r="K16" s="4" t="s">
        <v>204</v>
      </c>
      <c r="L16" s="4">
        <v>6.92</v>
      </c>
      <c r="M16" s="4" t="s">
        <v>205</v>
      </c>
      <c r="N16" s="40">
        <v>32500</v>
      </c>
      <c r="O16" s="40">
        <v>1000</v>
      </c>
      <c r="P16" s="25">
        <v>5500</v>
      </c>
      <c r="Q16" s="25"/>
      <c r="R16" s="40"/>
      <c r="S16" s="40">
        <v>1000</v>
      </c>
      <c r="T16" s="12">
        <f t="shared" si="1"/>
        <v>40000</v>
      </c>
      <c r="U16" s="17" t="s">
        <v>159</v>
      </c>
      <c r="V16" s="11">
        <v>2</v>
      </c>
      <c r="W16" s="13" t="s">
        <v>44</v>
      </c>
      <c r="X16" s="18" t="s">
        <v>127</v>
      </c>
    </row>
    <row r="17" spans="1:24" ht="60" customHeight="1" x14ac:dyDescent="0.25">
      <c r="A17" s="55">
        <v>12</v>
      </c>
      <c r="B17" s="64" t="s">
        <v>206</v>
      </c>
      <c r="C17" s="4" t="s">
        <v>207</v>
      </c>
      <c r="D17" s="4" t="s">
        <v>203</v>
      </c>
      <c r="E17" s="11" t="s">
        <v>189</v>
      </c>
      <c r="F17" s="4" t="s">
        <v>110</v>
      </c>
      <c r="G17" s="4" t="s">
        <v>170</v>
      </c>
      <c r="H17" s="4">
        <v>2015</v>
      </c>
      <c r="I17" s="4"/>
      <c r="J17" s="4" t="s">
        <v>140</v>
      </c>
      <c r="K17" s="4" t="s">
        <v>204</v>
      </c>
      <c r="L17" s="4">
        <v>4.74</v>
      </c>
      <c r="M17" s="4" t="s">
        <v>208</v>
      </c>
      <c r="N17" s="40">
        <v>33005</v>
      </c>
      <c r="O17" s="40">
        <v>700</v>
      </c>
      <c r="P17" s="25"/>
      <c r="Q17" s="25"/>
      <c r="R17" s="40"/>
      <c r="S17" s="40"/>
      <c r="T17" s="12">
        <f t="shared" si="1"/>
        <v>33705</v>
      </c>
      <c r="U17" s="17" t="s">
        <v>209</v>
      </c>
      <c r="V17" s="11">
        <v>2</v>
      </c>
      <c r="W17" s="13" t="s">
        <v>159</v>
      </c>
      <c r="X17" s="18" t="s">
        <v>127</v>
      </c>
    </row>
    <row r="18" spans="1:24" ht="60" customHeight="1" x14ac:dyDescent="0.25">
      <c r="A18" s="55">
        <v>13</v>
      </c>
      <c r="B18" s="64" t="s">
        <v>210</v>
      </c>
      <c r="C18" s="4" t="s">
        <v>211</v>
      </c>
      <c r="D18" s="4" t="s">
        <v>203</v>
      </c>
      <c r="E18" s="11" t="s">
        <v>189</v>
      </c>
      <c r="F18" s="4" t="s">
        <v>110</v>
      </c>
      <c r="G18" s="4" t="s">
        <v>122</v>
      </c>
      <c r="H18" s="4">
        <v>2016</v>
      </c>
      <c r="I18" s="4"/>
      <c r="J18" s="4" t="s">
        <v>140</v>
      </c>
      <c r="K18" s="4" t="s">
        <v>204</v>
      </c>
      <c r="L18" s="4">
        <v>6.92</v>
      </c>
      <c r="M18" s="4" t="s">
        <v>205</v>
      </c>
      <c r="N18" s="40">
        <v>45000</v>
      </c>
      <c r="O18" s="40">
        <v>1000</v>
      </c>
      <c r="P18" s="25">
        <v>5500</v>
      </c>
      <c r="Q18" s="25"/>
      <c r="R18" s="40"/>
      <c r="S18" s="40"/>
      <c r="T18" s="12">
        <f t="shared" si="1"/>
        <v>51500</v>
      </c>
      <c r="U18" s="17" t="s">
        <v>159</v>
      </c>
      <c r="V18" s="11">
        <v>2</v>
      </c>
      <c r="W18" s="13" t="s">
        <v>44</v>
      </c>
      <c r="X18" s="18" t="s">
        <v>127</v>
      </c>
    </row>
    <row r="19" spans="1:24" ht="60" customHeight="1" x14ac:dyDescent="0.25">
      <c r="A19" s="56">
        <v>14</v>
      </c>
      <c r="B19" s="65" t="s">
        <v>167</v>
      </c>
      <c r="C19" s="29" t="s">
        <v>168</v>
      </c>
      <c r="D19" s="29" t="s">
        <v>169</v>
      </c>
      <c r="E19" s="34" t="s">
        <v>131</v>
      </c>
      <c r="F19" s="29" t="s">
        <v>110</v>
      </c>
      <c r="G19" s="29" t="s">
        <v>170</v>
      </c>
      <c r="H19" s="29">
        <v>2002</v>
      </c>
      <c r="I19" s="29"/>
      <c r="J19" s="29" t="s">
        <v>171</v>
      </c>
      <c r="K19" s="29" t="s">
        <v>133</v>
      </c>
      <c r="L19" s="29" t="s">
        <v>172</v>
      </c>
      <c r="M19" s="29" t="s">
        <v>173</v>
      </c>
      <c r="N19" s="35">
        <v>661113</v>
      </c>
      <c r="O19" s="35">
        <v>25675</v>
      </c>
      <c r="P19" s="36"/>
      <c r="Q19" s="36">
        <v>35000</v>
      </c>
      <c r="R19" s="37"/>
      <c r="S19" s="35">
        <v>1000</v>
      </c>
      <c r="T19" s="30">
        <f t="shared" ref="T19:T20" si="3">SUM(N19:S19)</f>
        <v>722788</v>
      </c>
      <c r="U19" s="38" t="s">
        <v>136</v>
      </c>
      <c r="V19" s="34">
        <v>3</v>
      </c>
      <c r="W19" s="32">
        <f t="shared" ref="W19:W20" si="4">+U19-V19</f>
        <v>5</v>
      </c>
      <c r="X19" s="33" t="s">
        <v>127</v>
      </c>
    </row>
    <row r="20" spans="1:24" ht="60" customHeight="1" x14ac:dyDescent="0.25">
      <c r="A20" s="55">
        <v>15</v>
      </c>
      <c r="B20" s="64" t="s">
        <v>174</v>
      </c>
      <c r="C20" s="4" t="s">
        <v>175</v>
      </c>
      <c r="D20" s="4" t="s">
        <v>145</v>
      </c>
      <c r="E20" s="11" t="s">
        <v>131</v>
      </c>
      <c r="F20" s="4" t="s">
        <v>146</v>
      </c>
      <c r="G20" s="4" t="s">
        <v>122</v>
      </c>
      <c r="H20" s="4">
        <v>2009</v>
      </c>
      <c r="I20" s="4"/>
      <c r="J20" s="4" t="s">
        <v>171</v>
      </c>
      <c r="K20" s="4" t="s">
        <v>147</v>
      </c>
      <c r="L20" s="4" t="s">
        <v>148</v>
      </c>
      <c r="M20" s="4">
        <v>12.7</v>
      </c>
      <c r="N20" s="40">
        <v>193750</v>
      </c>
      <c r="O20" s="40">
        <v>40000</v>
      </c>
      <c r="P20" s="25"/>
      <c r="Q20" s="25"/>
      <c r="R20" s="26"/>
      <c r="S20" s="40">
        <v>1000</v>
      </c>
      <c r="T20" s="12">
        <f t="shared" si="3"/>
        <v>234750</v>
      </c>
      <c r="U20" s="17" t="s">
        <v>114</v>
      </c>
      <c r="V20" s="4">
        <v>2</v>
      </c>
      <c r="W20" s="13">
        <f t="shared" si="4"/>
        <v>10</v>
      </c>
      <c r="X20" s="18" t="s">
        <v>127</v>
      </c>
    </row>
    <row r="21" spans="1:24" ht="60" customHeight="1" x14ac:dyDescent="0.25">
      <c r="A21" s="55">
        <v>16</v>
      </c>
      <c r="B21" s="64" t="s">
        <v>181</v>
      </c>
      <c r="C21" s="4" t="s">
        <v>182</v>
      </c>
      <c r="D21" s="4" t="s">
        <v>183</v>
      </c>
      <c r="E21" s="11" t="s">
        <v>131</v>
      </c>
      <c r="F21" s="4" t="s">
        <v>110</v>
      </c>
      <c r="G21" s="4" t="s">
        <v>122</v>
      </c>
      <c r="H21" s="4">
        <v>1998</v>
      </c>
      <c r="I21" s="4"/>
      <c r="J21" s="4" t="s">
        <v>171</v>
      </c>
      <c r="K21" s="4" t="s">
        <v>133</v>
      </c>
      <c r="L21" s="4" t="s">
        <v>184</v>
      </c>
      <c r="M21" s="4" t="s">
        <v>185</v>
      </c>
      <c r="N21" s="40">
        <v>240405</v>
      </c>
      <c r="O21" s="40">
        <v>11684</v>
      </c>
      <c r="P21" s="25"/>
      <c r="Q21" s="25">
        <v>42000</v>
      </c>
      <c r="R21" s="26"/>
      <c r="S21" s="40">
        <v>1000</v>
      </c>
      <c r="T21" s="12">
        <f t="shared" ref="T21:T28" si="5">SUM(N21:S21)</f>
        <v>295089</v>
      </c>
      <c r="U21" s="17" t="s">
        <v>59</v>
      </c>
      <c r="V21" s="11">
        <v>2</v>
      </c>
      <c r="W21" s="13">
        <f>+U21-V21</f>
        <v>4</v>
      </c>
      <c r="X21" s="18" t="s">
        <v>127</v>
      </c>
    </row>
    <row r="22" spans="1:24" ht="60" customHeight="1" x14ac:dyDescent="0.25">
      <c r="A22" s="55">
        <v>17</v>
      </c>
      <c r="B22" s="66" t="s">
        <v>186</v>
      </c>
      <c r="C22" s="28" t="s">
        <v>187</v>
      </c>
      <c r="D22" s="4" t="s">
        <v>188</v>
      </c>
      <c r="E22" s="11" t="s">
        <v>189</v>
      </c>
      <c r="F22" s="4" t="s">
        <v>110</v>
      </c>
      <c r="G22" s="4" t="s">
        <v>190</v>
      </c>
      <c r="H22" s="27">
        <v>2016</v>
      </c>
      <c r="I22" s="4"/>
      <c r="J22" s="4" t="s">
        <v>171</v>
      </c>
      <c r="K22" s="4"/>
      <c r="L22" s="4"/>
      <c r="M22" s="28" t="s">
        <v>191</v>
      </c>
      <c r="N22" s="89">
        <v>75000</v>
      </c>
      <c r="O22" s="89"/>
      <c r="P22" s="25">
        <v>4000</v>
      </c>
      <c r="Q22" s="25"/>
      <c r="R22" s="26"/>
      <c r="S22" s="40">
        <v>1000</v>
      </c>
      <c r="T22" s="12">
        <f t="shared" si="5"/>
        <v>80000</v>
      </c>
      <c r="U22" s="17" t="s">
        <v>59</v>
      </c>
      <c r="V22" s="11">
        <v>2</v>
      </c>
      <c r="W22" s="13" t="s">
        <v>18</v>
      </c>
      <c r="X22" s="18" t="s">
        <v>127</v>
      </c>
    </row>
    <row r="23" spans="1:24" ht="60" customHeight="1" x14ac:dyDescent="0.25">
      <c r="A23" s="55">
        <v>18</v>
      </c>
      <c r="B23" s="64" t="s">
        <v>196</v>
      </c>
      <c r="C23" s="4" t="s">
        <v>197</v>
      </c>
      <c r="D23" s="4" t="s">
        <v>198</v>
      </c>
      <c r="E23" s="11" t="s">
        <v>131</v>
      </c>
      <c r="F23" s="4" t="s">
        <v>110</v>
      </c>
      <c r="G23" s="4" t="s">
        <v>122</v>
      </c>
      <c r="H23" s="4">
        <v>1998</v>
      </c>
      <c r="I23" s="4"/>
      <c r="J23" s="4" t="s">
        <v>171</v>
      </c>
      <c r="K23" s="4" t="s">
        <v>133</v>
      </c>
      <c r="L23" s="4" t="s">
        <v>199</v>
      </c>
      <c r="M23" s="4" t="s">
        <v>200</v>
      </c>
      <c r="N23" s="40">
        <v>162274</v>
      </c>
      <c r="O23" s="40">
        <v>12020</v>
      </c>
      <c r="P23" s="25"/>
      <c r="Q23" s="25">
        <v>27000</v>
      </c>
      <c r="R23" s="26"/>
      <c r="S23" s="40">
        <v>1000</v>
      </c>
      <c r="T23" s="12">
        <f t="shared" si="5"/>
        <v>202294</v>
      </c>
      <c r="U23" s="17" t="s">
        <v>59</v>
      </c>
      <c r="V23" s="11">
        <v>2</v>
      </c>
      <c r="W23" s="13">
        <f>+U23-V23</f>
        <v>4</v>
      </c>
      <c r="X23" s="18" t="s">
        <v>127</v>
      </c>
    </row>
    <row r="24" spans="1:24" ht="60" customHeight="1" x14ac:dyDescent="0.25">
      <c r="A24" s="57">
        <v>19</v>
      </c>
      <c r="B24" s="64" t="s">
        <v>107</v>
      </c>
      <c r="C24" s="4" t="s">
        <v>58</v>
      </c>
      <c r="D24" s="4" t="s">
        <v>108</v>
      </c>
      <c r="E24" s="4" t="s">
        <v>109</v>
      </c>
      <c r="F24" s="4" t="s">
        <v>110</v>
      </c>
      <c r="G24" s="4" t="s">
        <v>111</v>
      </c>
      <c r="H24" s="4">
        <v>2019</v>
      </c>
      <c r="I24" s="4" t="s">
        <v>58</v>
      </c>
      <c r="J24" s="4" t="s">
        <v>112</v>
      </c>
      <c r="K24" s="4"/>
      <c r="L24" s="4">
        <v>12.26</v>
      </c>
      <c r="M24" s="4" t="s">
        <v>113</v>
      </c>
      <c r="N24" s="12">
        <v>248335</v>
      </c>
      <c r="O24" s="12">
        <v>134500</v>
      </c>
      <c r="P24" s="16"/>
      <c r="Q24" s="16"/>
      <c r="R24" s="16"/>
      <c r="S24" s="16"/>
      <c r="T24" s="12">
        <f t="shared" si="5"/>
        <v>382835</v>
      </c>
      <c r="U24" s="17" t="s">
        <v>114</v>
      </c>
      <c r="V24" s="11">
        <v>2</v>
      </c>
      <c r="W24" s="11">
        <v>10</v>
      </c>
      <c r="X24" s="18" t="s">
        <v>115</v>
      </c>
    </row>
    <row r="25" spans="1:24" ht="60" customHeight="1" x14ac:dyDescent="0.25">
      <c r="A25" s="58">
        <v>20</v>
      </c>
      <c r="B25" s="67" t="s">
        <v>116</v>
      </c>
      <c r="C25" s="7" t="s">
        <v>58</v>
      </c>
      <c r="D25" s="7" t="s">
        <v>108</v>
      </c>
      <c r="E25" s="7" t="s">
        <v>109</v>
      </c>
      <c r="F25" s="7" t="s">
        <v>110</v>
      </c>
      <c r="G25" s="7" t="s">
        <v>111</v>
      </c>
      <c r="H25" s="7">
        <v>2019</v>
      </c>
      <c r="I25" s="7" t="s">
        <v>58</v>
      </c>
      <c r="J25" s="7" t="s">
        <v>112</v>
      </c>
      <c r="K25" s="7"/>
      <c r="L25" s="7">
        <v>12.26</v>
      </c>
      <c r="M25" s="7" t="s">
        <v>113</v>
      </c>
      <c r="N25" s="19">
        <v>248335</v>
      </c>
      <c r="O25" s="19">
        <v>134500</v>
      </c>
      <c r="P25" s="20"/>
      <c r="Q25" s="20"/>
      <c r="R25" s="20"/>
      <c r="S25" s="20"/>
      <c r="T25" s="12">
        <f t="shared" si="5"/>
        <v>382835</v>
      </c>
      <c r="U25" s="23" t="s">
        <v>114</v>
      </c>
      <c r="V25" s="24">
        <v>2</v>
      </c>
      <c r="W25" s="24">
        <v>10</v>
      </c>
      <c r="X25" s="21" t="s">
        <v>117</v>
      </c>
    </row>
    <row r="26" spans="1:24" s="6" customFormat="1" ht="60" customHeight="1" x14ac:dyDescent="0.2">
      <c r="A26" s="57">
        <v>21</v>
      </c>
      <c r="B26" s="64" t="s">
        <v>21</v>
      </c>
      <c r="C26" s="40" t="s">
        <v>35</v>
      </c>
      <c r="D26" s="4" t="s">
        <v>31</v>
      </c>
      <c r="E26" s="4" t="s">
        <v>32</v>
      </c>
      <c r="F26" s="4" t="s">
        <v>15</v>
      </c>
      <c r="G26" s="4" t="s">
        <v>15</v>
      </c>
      <c r="H26" s="4">
        <v>2006</v>
      </c>
      <c r="I26" s="4" t="s">
        <v>29</v>
      </c>
      <c r="J26" s="4" t="s">
        <v>33</v>
      </c>
      <c r="K26" s="4" t="s">
        <v>24</v>
      </c>
      <c r="L26" s="12">
        <v>1</v>
      </c>
      <c r="M26" s="4" t="s">
        <v>22</v>
      </c>
      <c r="N26" s="12">
        <v>6094</v>
      </c>
      <c r="O26" s="12"/>
      <c r="P26" s="12">
        <v>446</v>
      </c>
      <c r="Q26" s="12"/>
      <c r="R26" s="12"/>
      <c r="S26" s="12"/>
      <c r="T26" s="12">
        <f t="shared" si="5"/>
        <v>6540</v>
      </c>
      <c r="U26" s="13" t="s">
        <v>18</v>
      </c>
      <c r="V26" s="4">
        <v>1</v>
      </c>
      <c r="W26" s="13" t="s">
        <v>34</v>
      </c>
      <c r="X26" s="5" t="s">
        <v>27</v>
      </c>
    </row>
    <row r="27" spans="1:24" s="6" customFormat="1" ht="60" customHeight="1" x14ac:dyDescent="0.2">
      <c r="A27" s="57">
        <v>22</v>
      </c>
      <c r="B27" s="64" t="s">
        <v>23</v>
      </c>
      <c r="C27" s="40" t="s">
        <v>35</v>
      </c>
      <c r="D27" s="4" t="s">
        <v>31</v>
      </c>
      <c r="E27" s="4" t="s">
        <v>32</v>
      </c>
      <c r="F27" s="4" t="s">
        <v>15</v>
      </c>
      <c r="G27" s="4" t="s">
        <v>15</v>
      </c>
      <c r="H27" s="4">
        <v>2006</v>
      </c>
      <c r="I27" s="4" t="s">
        <v>29</v>
      </c>
      <c r="J27" s="4" t="s">
        <v>33</v>
      </c>
      <c r="K27" s="4" t="s">
        <v>25</v>
      </c>
      <c r="L27" s="12">
        <v>1</v>
      </c>
      <c r="M27" s="4" t="s">
        <v>22</v>
      </c>
      <c r="N27" s="12">
        <v>6094</v>
      </c>
      <c r="O27" s="12"/>
      <c r="P27" s="12">
        <v>446</v>
      </c>
      <c r="Q27" s="12"/>
      <c r="R27" s="12"/>
      <c r="S27" s="12"/>
      <c r="T27" s="12">
        <f t="shared" si="5"/>
        <v>6540</v>
      </c>
      <c r="U27" s="13" t="s">
        <v>18</v>
      </c>
      <c r="V27" s="4">
        <v>1</v>
      </c>
      <c r="W27" s="13" t="s">
        <v>34</v>
      </c>
      <c r="X27" s="5" t="s">
        <v>27</v>
      </c>
    </row>
    <row r="28" spans="1:24" s="8" customFormat="1" ht="60" customHeight="1" x14ac:dyDescent="0.25">
      <c r="A28" s="57">
        <v>23</v>
      </c>
      <c r="B28" s="68" t="s">
        <v>75</v>
      </c>
      <c r="C28" s="40" t="s">
        <v>35</v>
      </c>
      <c r="D28" s="4" t="s">
        <v>36</v>
      </c>
      <c r="E28" s="4" t="s">
        <v>32</v>
      </c>
      <c r="F28" s="4" t="s">
        <v>15</v>
      </c>
      <c r="G28" s="11" t="s">
        <v>40</v>
      </c>
      <c r="H28" s="4">
        <v>2016</v>
      </c>
      <c r="I28" s="4" t="s">
        <v>45</v>
      </c>
      <c r="J28" s="11" t="s">
        <v>41</v>
      </c>
      <c r="K28" s="4" t="s">
        <v>38</v>
      </c>
      <c r="L28" s="14">
        <v>1</v>
      </c>
      <c r="M28" s="11" t="s">
        <v>42</v>
      </c>
      <c r="N28" s="15">
        <v>1000</v>
      </c>
      <c r="O28" s="16"/>
      <c r="P28" s="16">
        <v>400</v>
      </c>
      <c r="Q28" s="16"/>
      <c r="R28" s="16"/>
      <c r="S28" s="16"/>
      <c r="T28" s="12">
        <f t="shared" si="5"/>
        <v>1400</v>
      </c>
      <c r="U28" s="17" t="s">
        <v>44</v>
      </c>
      <c r="V28" s="11">
        <v>1</v>
      </c>
      <c r="W28" s="11">
        <v>4</v>
      </c>
      <c r="X28" s="5" t="s">
        <v>27</v>
      </c>
    </row>
    <row r="29" spans="1:24" s="8" customFormat="1" ht="60" customHeight="1" x14ac:dyDescent="0.25">
      <c r="A29" s="57">
        <v>24</v>
      </c>
      <c r="B29" s="68" t="s">
        <v>76</v>
      </c>
      <c r="C29" s="40" t="s">
        <v>35</v>
      </c>
      <c r="D29" s="11" t="s">
        <v>37</v>
      </c>
      <c r="E29" s="4" t="s">
        <v>32</v>
      </c>
      <c r="F29" s="4" t="s">
        <v>15</v>
      </c>
      <c r="G29" s="11" t="s">
        <v>40</v>
      </c>
      <c r="H29" s="4">
        <v>2013</v>
      </c>
      <c r="I29" s="4" t="s">
        <v>80</v>
      </c>
      <c r="J29" s="11" t="s">
        <v>41</v>
      </c>
      <c r="K29" s="4" t="s">
        <v>39</v>
      </c>
      <c r="L29" s="14">
        <v>1</v>
      </c>
      <c r="M29" s="11" t="s">
        <v>43</v>
      </c>
      <c r="N29" s="15">
        <v>1500</v>
      </c>
      <c r="O29" s="16"/>
      <c r="P29" s="16">
        <v>500</v>
      </c>
      <c r="Q29" s="16"/>
      <c r="R29" s="16"/>
      <c r="S29" s="16"/>
      <c r="T29" s="12">
        <f t="shared" ref="T29:T39" si="6">SUM(N29:S29)</f>
        <v>2000</v>
      </c>
      <c r="U29" s="17" t="s">
        <v>44</v>
      </c>
      <c r="V29" s="11">
        <v>1</v>
      </c>
      <c r="W29" s="11">
        <v>4</v>
      </c>
      <c r="X29" s="5" t="s">
        <v>27</v>
      </c>
    </row>
    <row r="30" spans="1:24" s="6" customFormat="1" ht="60" customHeight="1" x14ac:dyDescent="0.2">
      <c r="A30" s="57">
        <v>25</v>
      </c>
      <c r="B30" s="64" t="s">
        <v>46</v>
      </c>
      <c r="C30" s="4"/>
      <c r="D30" s="4" t="s">
        <v>47</v>
      </c>
      <c r="E30" s="4" t="s">
        <v>48</v>
      </c>
      <c r="F30" s="4" t="s">
        <v>15</v>
      </c>
      <c r="G30" s="4" t="s">
        <v>49</v>
      </c>
      <c r="H30" s="4">
        <v>2010</v>
      </c>
      <c r="I30" s="4"/>
      <c r="J30" s="4" t="s">
        <v>50</v>
      </c>
      <c r="K30" s="4" t="s">
        <v>51</v>
      </c>
      <c r="L30" s="4" t="s">
        <v>52</v>
      </c>
      <c r="M30" s="4" t="s">
        <v>53</v>
      </c>
      <c r="N30" s="12">
        <v>4441.87</v>
      </c>
      <c r="O30" s="12"/>
      <c r="P30" s="16"/>
      <c r="Q30" s="16"/>
      <c r="R30" s="12"/>
      <c r="S30" s="12"/>
      <c r="T30" s="12">
        <f t="shared" si="6"/>
        <v>4441.87</v>
      </c>
      <c r="U30" s="13"/>
      <c r="V30" s="13"/>
      <c r="W30" s="13"/>
      <c r="X30" s="5" t="s">
        <v>27</v>
      </c>
    </row>
    <row r="31" spans="1:24" s="6" customFormat="1" ht="60" customHeight="1" x14ac:dyDescent="0.2">
      <c r="A31" s="57">
        <v>26</v>
      </c>
      <c r="B31" s="64" t="s">
        <v>54</v>
      </c>
      <c r="C31" s="4"/>
      <c r="D31" s="4" t="s">
        <v>55</v>
      </c>
      <c r="E31" s="4" t="s">
        <v>56</v>
      </c>
      <c r="F31" s="4" t="s">
        <v>15</v>
      </c>
      <c r="G31" s="4" t="s">
        <v>15</v>
      </c>
      <c r="H31" s="4">
        <v>2011</v>
      </c>
      <c r="I31" s="4"/>
      <c r="J31" s="4" t="s">
        <v>57</v>
      </c>
      <c r="K31" s="4" t="s">
        <v>58</v>
      </c>
      <c r="L31" s="12">
        <v>1</v>
      </c>
      <c r="M31" s="4">
        <v>4.8899999999999997</v>
      </c>
      <c r="N31" s="12">
        <v>421.13</v>
      </c>
      <c r="O31" s="12"/>
      <c r="P31" s="16"/>
      <c r="Q31" s="16"/>
      <c r="R31" s="12"/>
      <c r="S31" s="12"/>
      <c r="T31" s="12">
        <f t="shared" si="6"/>
        <v>421.13</v>
      </c>
      <c r="U31" s="13" t="s">
        <v>59</v>
      </c>
      <c r="V31" s="4">
        <v>2</v>
      </c>
      <c r="W31" s="13" t="s">
        <v>18</v>
      </c>
      <c r="X31" s="5" t="s">
        <v>27</v>
      </c>
    </row>
    <row r="32" spans="1:24" s="6" customFormat="1" ht="60" customHeight="1" x14ac:dyDescent="0.2">
      <c r="A32" s="57">
        <v>27</v>
      </c>
      <c r="B32" s="64" t="s">
        <v>60</v>
      </c>
      <c r="C32" s="4"/>
      <c r="D32" s="4" t="s">
        <v>61</v>
      </c>
      <c r="E32" s="4" t="s">
        <v>56</v>
      </c>
      <c r="F32" s="4" t="s">
        <v>15</v>
      </c>
      <c r="G32" s="4" t="s">
        <v>15</v>
      </c>
      <c r="H32" s="4">
        <v>2011</v>
      </c>
      <c r="I32" s="4"/>
      <c r="J32" s="4" t="s">
        <v>57</v>
      </c>
      <c r="K32" s="4" t="s">
        <v>58</v>
      </c>
      <c r="L32" s="12">
        <v>1</v>
      </c>
      <c r="M32" s="4">
        <v>4.2699999999999996</v>
      </c>
      <c r="N32" s="12">
        <v>352.65</v>
      </c>
      <c r="O32" s="12"/>
      <c r="P32" s="16"/>
      <c r="Q32" s="16"/>
      <c r="R32" s="12"/>
      <c r="S32" s="12"/>
      <c r="T32" s="12">
        <f t="shared" si="6"/>
        <v>352.65</v>
      </c>
      <c r="U32" s="13" t="s">
        <v>59</v>
      </c>
      <c r="V32" s="4">
        <v>2</v>
      </c>
      <c r="W32" s="13" t="s">
        <v>18</v>
      </c>
      <c r="X32" s="5" t="s">
        <v>27</v>
      </c>
    </row>
    <row r="33" spans="1:24" s="6" customFormat="1" ht="60" customHeight="1" x14ac:dyDescent="0.2">
      <c r="A33" s="57">
        <v>28</v>
      </c>
      <c r="B33" s="68" t="s">
        <v>62</v>
      </c>
      <c r="C33" s="40"/>
      <c r="D33" s="4" t="s">
        <v>63</v>
      </c>
      <c r="E33" s="4" t="s">
        <v>56</v>
      </c>
      <c r="F33" s="4" t="s">
        <v>15</v>
      </c>
      <c r="G33" s="4" t="s">
        <v>15</v>
      </c>
      <c r="H33" s="4">
        <v>2018</v>
      </c>
      <c r="I33" s="4"/>
      <c r="J33" s="4" t="s">
        <v>64</v>
      </c>
      <c r="K33" s="4" t="s">
        <v>58</v>
      </c>
      <c r="L33" s="12"/>
      <c r="M33" s="4" t="s">
        <v>65</v>
      </c>
      <c r="N33" s="12">
        <v>8987.24</v>
      </c>
      <c r="O33" s="12"/>
      <c r="P33" s="16"/>
      <c r="Q33" s="16"/>
      <c r="R33" s="12"/>
      <c r="S33" s="12"/>
      <c r="T33" s="12">
        <f t="shared" si="6"/>
        <v>8987.24</v>
      </c>
      <c r="U33" s="4">
        <v>5</v>
      </c>
      <c r="V33" s="4">
        <v>5</v>
      </c>
      <c r="W33" s="13"/>
      <c r="X33" s="5" t="s">
        <v>27</v>
      </c>
    </row>
    <row r="34" spans="1:24" s="6" customFormat="1" ht="60" customHeight="1" x14ac:dyDescent="0.2">
      <c r="A34" s="57">
        <v>29</v>
      </c>
      <c r="B34" s="64" t="s">
        <v>66</v>
      </c>
      <c r="C34" s="40"/>
      <c r="D34" s="4" t="s">
        <v>67</v>
      </c>
      <c r="E34" s="4" t="s">
        <v>56</v>
      </c>
      <c r="F34" s="4" t="s">
        <v>15</v>
      </c>
      <c r="G34" s="4" t="s">
        <v>15</v>
      </c>
      <c r="H34" s="4">
        <v>2018</v>
      </c>
      <c r="I34" s="4"/>
      <c r="J34" s="4" t="s">
        <v>64</v>
      </c>
      <c r="K34" s="4" t="s">
        <v>58</v>
      </c>
      <c r="L34" s="12"/>
      <c r="M34" s="4" t="s">
        <v>65</v>
      </c>
      <c r="N34" s="12">
        <v>8987.24</v>
      </c>
      <c r="O34" s="12"/>
      <c r="P34" s="16"/>
      <c r="Q34" s="16"/>
      <c r="R34" s="12"/>
      <c r="S34" s="12"/>
      <c r="T34" s="12">
        <f t="shared" si="6"/>
        <v>8987.24</v>
      </c>
      <c r="U34" s="4">
        <v>5</v>
      </c>
      <c r="V34" s="4">
        <v>5</v>
      </c>
      <c r="W34" s="13"/>
      <c r="X34" s="5" t="s">
        <v>27</v>
      </c>
    </row>
    <row r="35" spans="1:24" s="6" customFormat="1" ht="60" customHeight="1" x14ac:dyDescent="0.2">
      <c r="A35" s="57">
        <v>30</v>
      </c>
      <c r="B35" s="64" t="s">
        <v>68</v>
      </c>
      <c r="C35" s="40"/>
      <c r="D35" s="4" t="s">
        <v>77</v>
      </c>
      <c r="E35" s="4" t="s">
        <v>56</v>
      </c>
      <c r="F35" s="4" t="s">
        <v>15</v>
      </c>
      <c r="G35" s="4" t="s">
        <v>15</v>
      </c>
      <c r="H35" s="4">
        <v>2018</v>
      </c>
      <c r="I35" s="4"/>
      <c r="J35" s="4" t="s">
        <v>64</v>
      </c>
      <c r="K35" s="4" t="s">
        <v>58</v>
      </c>
      <c r="L35" s="12"/>
      <c r="M35" s="4" t="s">
        <v>69</v>
      </c>
      <c r="N35" s="12">
        <v>4293.25</v>
      </c>
      <c r="O35" s="12"/>
      <c r="P35" s="16"/>
      <c r="Q35" s="16"/>
      <c r="R35" s="12"/>
      <c r="S35" s="12"/>
      <c r="T35" s="12">
        <f t="shared" si="6"/>
        <v>4293.25</v>
      </c>
      <c r="U35" s="4">
        <v>4</v>
      </c>
      <c r="V35" s="4">
        <v>4</v>
      </c>
      <c r="W35" s="13"/>
      <c r="X35" s="5" t="s">
        <v>27</v>
      </c>
    </row>
    <row r="36" spans="1:24" s="6" customFormat="1" ht="60" customHeight="1" x14ac:dyDescent="0.2">
      <c r="A36" s="57">
        <v>31</v>
      </c>
      <c r="B36" s="64" t="s">
        <v>70</v>
      </c>
      <c r="C36" s="40"/>
      <c r="D36" s="4" t="s">
        <v>78</v>
      </c>
      <c r="E36" s="4" t="s">
        <v>56</v>
      </c>
      <c r="F36" s="4" t="s">
        <v>15</v>
      </c>
      <c r="G36" s="4" t="s">
        <v>15</v>
      </c>
      <c r="H36" s="4">
        <v>2018</v>
      </c>
      <c r="I36" s="4"/>
      <c r="J36" s="4" t="s">
        <v>64</v>
      </c>
      <c r="K36" s="4" t="s">
        <v>58</v>
      </c>
      <c r="L36" s="12"/>
      <c r="M36" s="4" t="s">
        <v>69</v>
      </c>
      <c r="N36" s="12">
        <v>4293.25</v>
      </c>
      <c r="O36" s="12"/>
      <c r="P36" s="16"/>
      <c r="Q36" s="16"/>
      <c r="R36" s="12"/>
      <c r="S36" s="12"/>
      <c r="T36" s="12">
        <f t="shared" si="6"/>
        <v>4293.25</v>
      </c>
      <c r="U36" s="4">
        <v>4</v>
      </c>
      <c r="V36" s="4">
        <v>4</v>
      </c>
      <c r="W36" s="13"/>
      <c r="X36" s="5" t="s">
        <v>27</v>
      </c>
    </row>
    <row r="37" spans="1:24" s="6" customFormat="1" ht="60" customHeight="1" x14ac:dyDescent="0.2">
      <c r="A37" s="57">
        <v>32</v>
      </c>
      <c r="B37" s="64" t="s">
        <v>71</v>
      </c>
      <c r="C37" s="40"/>
      <c r="D37" s="4" t="s">
        <v>79</v>
      </c>
      <c r="E37" s="4" t="s">
        <v>56</v>
      </c>
      <c r="F37" s="4" t="s">
        <v>15</v>
      </c>
      <c r="G37" s="4" t="s">
        <v>15</v>
      </c>
      <c r="H37" s="4">
        <v>2018</v>
      </c>
      <c r="I37" s="4"/>
      <c r="J37" s="4" t="s">
        <v>64</v>
      </c>
      <c r="K37" s="4" t="s">
        <v>58</v>
      </c>
      <c r="L37" s="12"/>
      <c r="M37" s="4" t="s">
        <v>69</v>
      </c>
      <c r="N37" s="12">
        <v>4293.25</v>
      </c>
      <c r="O37" s="12"/>
      <c r="P37" s="16"/>
      <c r="Q37" s="16"/>
      <c r="R37" s="12"/>
      <c r="S37" s="12"/>
      <c r="T37" s="12">
        <f t="shared" si="6"/>
        <v>4293.25</v>
      </c>
      <c r="U37" s="4">
        <v>4</v>
      </c>
      <c r="V37" s="4">
        <v>4</v>
      </c>
      <c r="W37" s="13"/>
      <c r="X37" s="5" t="s">
        <v>27</v>
      </c>
    </row>
    <row r="38" spans="1:24" s="6" customFormat="1" ht="60" customHeight="1" x14ac:dyDescent="0.2">
      <c r="A38" s="57">
        <v>33</v>
      </c>
      <c r="B38" s="64" t="s">
        <v>72</v>
      </c>
      <c r="C38" s="40"/>
      <c r="D38" s="4" t="s">
        <v>73</v>
      </c>
      <c r="E38" s="4" t="s">
        <v>56</v>
      </c>
      <c r="F38" s="4" t="s">
        <v>15</v>
      </c>
      <c r="G38" s="4" t="s">
        <v>15</v>
      </c>
      <c r="H38" s="4">
        <v>2019</v>
      </c>
      <c r="I38" s="4"/>
      <c r="J38" s="4" t="s">
        <v>64</v>
      </c>
      <c r="K38" s="4" t="s">
        <v>58</v>
      </c>
      <c r="L38" s="12"/>
      <c r="M38" s="4" t="s">
        <v>65</v>
      </c>
      <c r="N38" s="12">
        <v>10048.48</v>
      </c>
      <c r="O38" s="12"/>
      <c r="P38" s="16"/>
      <c r="Q38" s="16"/>
      <c r="R38" s="12"/>
      <c r="S38" s="12"/>
      <c r="T38" s="12">
        <f t="shared" si="6"/>
        <v>10048.48</v>
      </c>
      <c r="U38" s="4">
        <v>5</v>
      </c>
      <c r="V38" s="4">
        <v>5</v>
      </c>
      <c r="W38" s="13"/>
      <c r="X38" s="5" t="s">
        <v>27</v>
      </c>
    </row>
    <row r="39" spans="1:24" s="6" customFormat="1" ht="60" customHeight="1" x14ac:dyDescent="0.2">
      <c r="A39" s="57">
        <v>34</v>
      </c>
      <c r="B39" s="64" t="s">
        <v>74</v>
      </c>
      <c r="C39" s="40"/>
      <c r="D39" s="4" t="s">
        <v>73</v>
      </c>
      <c r="E39" s="4" t="s">
        <v>56</v>
      </c>
      <c r="F39" s="4" t="s">
        <v>15</v>
      </c>
      <c r="G39" s="4" t="s">
        <v>15</v>
      </c>
      <c r="H39" s="4">
        <v>2019</v>
      </c>
      <c r="I39" s="4"/>
      <c r="J39" s="4" t="s">
        <v>64</v>
      </c>
      <c r="K39" s="4" t="s">
        <v>58</v>
      </c>
      <c r="L39" s="12"/>
      <c r="M39" s="4" t="s">
        <v>65</v>
      </c>
      <c r="N39" s="12">
        <v>10048.48</v>
      </c>
      <c r="O39" s="12"/>
      <c r="P39" s="16"/>
      <c r="Q39" s="16"/>
      <c r="R39" s="12"/>
      <c r="S39" s="12"/>
      <c r="T39" s="12">
        <f t="shared" si="6"/>
        <v>10048.48</v>
      </c>
      <c r="U39" s="4">
        <v>5</v>
      </c>
      <c r="V39" s="4">
        <v>5</v>
      </c>
      <c r="W39" s="13"/>
      <c r="X39" s="5" t="s">
        <v>27</v>
      </c>
    </row>
    <row r="40" spans="1:24" s="6" customFormat="1" ht="60" customHeight="1" x14ac:dyDescent="0.2">
      <c r="A40" s="59">
        <v>35</v>
      </c>
      <c r="B40" s="65" t="s">
        <v>85</v>
      </c>
      <c r="C40" s="29" t="s">
        <v>86</v>
      </c>
      <c r="D40" s="29" t="s">
        <v>87</v>
      </c>
      <c r="E40" s="29" t="s">
        <v>88</v>
      </c>
      <c r="F40" s="29" t="s">
        <v>15</v>
      </c>
      <c r="G40" s="29" t="s">
        <v>15</v>
      </c>
      <c r="H40" s="29">
        <v>2007</v>
      </c>
      <c r="I40" s="29" t="s">
        <v>29</v>
      </c>
      <c r="J40" s="29" t="s">
        <v>89</v>
      </c>
      <c r="K40" s="29" t="s">
        <v>45</v>
      </c>
      <c r="L40" s="29" t="s">
        <v>90</v>
      </c>
      <c r="M40" s="29" t="s">
        <v>91</v>
      </c>
      <c r="N40" s="30">
        <v>1241.08</v>
      </c>
      <c r="O40" s="30"/>
      <c r="P40" s="31"/>
      <c r="Q40" s="31"/>
      <c r="R40" s="30"/>
      <c r="S40" s="30"/>
      <c r="T40" s="30">
        <f t="shared" ref="T40:T44" si="7">SUM(N40:S40)</f>
        <v>1241.08</v>
      </c>
      <c r="U40" s="32" t="s">
        <v>18</v>
      </c>
      <c r="V40" s="29">
        <v>1</v>
      </c>
      <c r="W40" s="32">
        <f t="shared" ref="W40" si="8">+U40-V40</f>
        <v>3</v>
      </c>
      <c r="X40" s="47" t="s">
        <v>27</v>
      </c>
    </row>
    <row r="41" spans="1:24" s="6" customFormat="1" ht="60" customHeight="1" x14ac:dyDescent="0.2">
      <c r="A41" s="57">
        <v>36</v>
      </c>
      <c r="B41" s="64" t="s">
        <v>92</v>
      </c>
      <c r="C41" s="4" t="s">
        <v>93</v>
      </c>
      <c r="D41" s="4" t="s">
        <v>87</v>
      </c>
      <c r="E41" s="4" t="s">
        <v>88</v>
      </c>
      <c r="F41" s="4" t="s">
        <v>15</v>
      </c>
      <c r="G41" s="4" t="s">
        <v>94</v>
      </c>
      <c r="H41" s="4">
        <v>2007</v>
      </c>
      <c r="I41" s="4" t="s">
        <v>29</v>
      </c>
      <c r="J41" s="4" t="s">
        <v>89</v>
      </c>
      <c r="K41" s="4" t="s">
        <v>45</v>
      </c>
      <c r="L41" s="4" t="s">
        <v>90</v>
      </c>
      <c r="M41" s="4" t="s">
        <v>91</v>
      </c>
      <c r="N41" s="12">
        <v>1241.08</v>
      </c>
      <c r="O41" s="12"/>
      <c r="P41" s="16"/>
      <c r="Q41" s="16"/>
      <c r="R41" s="12"/>
      <c r="S41" s="12"/>
      <c r="T41" s="12">
        <f t="shared" si="7"/>
        <v>1241.08</v>
      </c>
      <c r="U41" s="13" t="s">
        <v>18</v>
      </c>
      <c r="V41" s="13"/>
      <c r="W41" s="13"/>
      <c r="X41" s="5" t="s">
        <v>27</v>
      </c>
    </row>
    <row r="42" spans="1:24" s="6" customFormat="1" ht="60" customHeight="1" x14ac:dyDescent="0.2">
      <c r="A42" s="57">
        <v>37</v>
      </c>
      <c r="B42" s="64" t="s">
        <v>95</v>
      </c>
      <c r="C42" s="4" t="s">
        <v>96</v>
      </c>
      <c r="D42" s="4" t="s">
        <v>87</v>
      </c>
      <c r="E42" s="4" t="s">
        <v>88</v>
      </c>
      <c r="F42" s="4" t="s">
        <v>15</v>
      </c>
      <c r="G42" s="4" t="s">
        <v>94</v>
      </c>
      <c r="H42" s="4">
        <v>2006</v>
      </c>
      <c r="I42" s="4" t="s">
        <v>29</v>
      </c>
      <c r="J42" s="4" t="s">
        <v>89</v>
      </c>
      <c r="K42" s="4" t="s">
        <v>45</v>
      </c>
      <c r="L42" s="4" t="s">
        <v>90</v>
      </c>
      <c r="M42" s="4" t="s">
        <v>91</v>
      </c>
      <c r="N42" s="12">
        <v>1241.08</v>
      </c>
      <c r="O42" s="12"/>
      <c r="P42" s="16"/>
      <c r="Q42" s="16"/>
      <c r="R42" s="12"/>
      <c r="S42" s="12"/>
      <c r="T42" s="12">
        <f t="shared" si="7"/>
        <v>1241.08</v>
      </c>
      <c r="U42" s="13" t="s">
        <v>18</v>
      </c>
      <c r="V42" s="13"/>
      <c r="W42" s="13"/>
      <c r="X42" s="5" t="s">
        <v>27</v>
      </c>
    </row>
    <row r="43" spans="1:24" s="6" customFormat="1" ht="60" customHeight="1" x14ac:dyDescent="0.2">
      <c r="A43" s="57">
        <v>38</v>
      </c>
      <c r="B43" s="64" t="s">
        <v>97</v>
      </c>
      <c r="C43" s="4" t="s">
        <v>98</v>
      </c>
      <c r="D43" s="4" t="s">
        <v>87</v>
      </c>
      <c r="E43" s="4" t="s">
        <v>88</v>
      </c>
      <c r="F43" s="4" t="s">
        <v>15</v>
      </c>
      <c r="G43" s="4" t="s">
        <v>94</v>
      </c>
      <c r="H43" s="4">
        <v>2007</v>
      </c>
      <c r="I43" s="4" t="s">
        <v>29</v>
      </c>
      <c r="J43" s="4" t="s">
        <v>89</v>
      </c>
      <c r="K43" s="4" t="s">
        <v>45</v>
      </c>
      <c r="L43" s="4" t="s">
        <v>90</v>
      </c>
      <c r="M43" s="4" t="s">
        <v>91</v>
      </c>
      <c r="N43" s="12">
        <v>1241.08</v>
      </c>
      <c r="O43" s="12"/>
      <c r="P43" s="16"/>
      <c r="Q43" s="16"/>
      <c r="R43" s="12"/>
      <c r="S43" s="12"/>
      <c r="T43" s="12">
        <f t="shared" si="7"/>
        <v>1241.08</v>
      </c>
      <c r="U43" s="13" t="s">
        <v>44</v>
      </c>
      <c r="V43" s="13"/>
      <c r="W43" s="13"/>
      <c r="X43" s="5" t="s">
        <v>27</v>
      </c>
    </row>
    <row r="44" spans="1:24" s="6" customFormat="1" ht="60" customHeight="1" thickBot="1" x14ac:dyDescent="0.25">
      <c r="A44" s="60">
        <v>39</v>
      </c>
      <c r="B44" s="69" t="s">
        <v>99</v>
      </c>
      <c r="C44" s="48" t="s">
        <v>100</v>
      </c>
      <c r="D44" s="48" t="s">
        <v>101</v>
      </c>
      <c r="E44" s="48" t="s">
        <v>102</v>
      </c>
      <c r="F44" s="48" t="s">
        <v>15</v>
      </c>
      <c r="G44" s="48" t="s">
        <v>15</v>
      </c>
      <c r="H44" s="48">
        <v>2006</v>
      </c>
      <c r="I44" s="48" t="s">
        <v>103</v>
      </c>
      <c r="J44" s="48" t="s">
        <v>104</v>
      </c>
      <c r="K44" s="48"/>
      <c r="L44" s="49" t="s">
        <v>105</v>
      </c>
      <c r="M44" s="48" t="s">
        <v>106</v>
      </c>
      <c r="N44" s="50">
        <v>6175.67</v>
      </c>
      <c r="O44" s="50"/>
      <c r="P44" s="51"/>
      <c r="Q44" s="51"/>
      <c r="R44" s="50"/>
      <c r="S44" s="50"/>
      <c r="T44" s="50">
        <f t="shared" si="7"/>
        <v>6175.67</v>
      </c>
      <c r="U44" s="52" t="s">
        <v>59</v>
      </c>
      <c r="V44" s="48"/>
      <c r="W44" s="52"/>
      <c r="X44" s="53" t="s">
        <v>27</v>
      </c>
    </row>
    <row r="45" spans="1:24" x14ac:dyDescent="0.25">
      <c r="R45" s="6"/>
      <c r="S45" s="6"/>
      <c r="T45" s="6"/>
      <c r="U45" s="9"/>
      <c r="V45" s="10"/>
      <c r="W45" s="6"/>
      <c r="X45" s="6"/>
    </row>
    <row r="46" spans="1:24" x14ac:dyDescent="0.25">
      <c r="R46" s="6"/>
      <c r="S46" s="6"/>
      <c r="T46" s="6"/>
      <c r="U46" s="9"/>
      <c r="V46" s="10"/>
      <c r="W46" s="6"/>
      <c r="X46" s="6"/>
    </row>
    <row r="47" spans="1:24" x14ac:dyDescent="0.25">
      <c r="R47" s="6"/>
      <c r="S47" s="6"/>
      <c r="T47" s="6"/>
      <c r="U47" s="9"/>
      <c r="V47" s="10"/>
      <c r="W47" s="6"/>
      <c r="X47" s="6"/>
    </row>
    <row r="48" spans="1:24" x14ac:dyDescent="0.25">
      <c r="R48" s="6"/>
      <c r="S48" s="6"/>
      <c r="T48" s="6"/>
      <c r="U48" s="9"/>
      <c r="V48" s="10"/>
      <c r="W48" s="6"/>
      <c r="X48" s="6"/>
    </row>
    <row r="49" spans="18:24" x14ac:dyDescent="0.25">
      <c r="R49" s="6"/>
      <c r="S49" s="6"/>
      <c r="T49" s="6"/>
      <c r="U49" s="9"/>
      <c r="V49" s="10"/>
      <c r="W49" s="6"/>
      <c r="X49" s="6"/>
    </row>
    <row r="50" spans="18:24" x14ac:dyDescent="0.25">
      <c r="R50" s="6"/>
      <c r="S50" s="6"/>
      <c r="T50" s="6"/>
      <c r="U50" s="9"/>
      <c r="V50" s="10"/>
      <c r="W50" s="6"/>
      <c r="X50" s="6"/>
    </row>
    <row r="51" spans="18:24" x14ac:dyDescent="0.25">
      <c r="R51" s="6"/>
      <c r="S51" s="6"/>
      <c r="T51" s="6"/>
      <c r="U51" s="9"/>
      <c r="V51" s="10"/>
      <c r="W51" s="6"/>
      <c r="X51" s="6"/>
    </row>
    <row r="52" spans="18:24" x14ac:dyDescent="0.25">
      <c r="R52" s="6"/>
      <c r="S52" s="6"/>
      <c r="T52" s="6"/>
      <c r="U52" s="9"/>
      <c r="V52" s="10"/>
      <c r="W52" s="6"/>
      <c r="X52" s="6"/>
    </row>
    <row r="53" spans="18:24" x14ac:dyDescent="0.25">
      <c r="T53" s="6"/>
      <c r="U53" s="9"/>
      <c r="V53" s="10"/>
      <c r="W53" s="6"/>
      <c r="X53" s="6"/>
    </row>
    <row r="54" spans="18:24" x14ac:dyDescent="0.25">
      <c r="T54" s="6"/>
      <c r="U54" s="9"/>
      <c r="V54" s="10"/>
      <c r="W54" s="6"/>
      <c r="X54" s="6"/>
    </row>
  </sheetData>
  <mergeCells count="6">
    <mergeCell ref="B1:W1"/>
    <mergeCell ref="N6:O6"/>
    <mergeCell ref="N22:O22"/>
    <mergeCell ref="N7:O7"/>
    <mergeCell ref="N4:T4"/>
    <mergeCell ref="B4:M4"/>
  </mergeCells>
  <phoneticPr fontId="0" type="noConversion"/>
  <printOptions horizontalCentered="1"/>
  <pageMargins left="0.19685039370078741" right="0.19685039370078741" top="0.78740157480314965" bottom="0.59055118110236227" header="0.15748031496062992" footer="0"/>
  <pageSetup paperSize="8" scale="4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EMBARCACIONES</vt:lpstr>
      <vt:lpstr>Hoja2</vt:lpstr>
      <vt:lpstr>Hoja3</vt:lpstr>
      <vt:lpstr>EMBARCACIONES!Área_de_impresión</vt:lpstr>
      <vt:lpstr>EMBARCACIONES!Títulos_a_imprimir</vt:lpstr>
    </vt:vector>
  </TitlesOfParts>
  <Company>unipsa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gonzalod</dc:creator>
  <cp:lastModifiedBy>TRAGSA</cp:lastModifiedBy>
  <cp:lastPrinted>2019-11-26T18:09:12Z</cp:lastPrinted>
  <dcterms:created xsi:type="dcterms:W3CDTF">2009-09-30T17:11:35Z</dcterms:created>
  <dcterms:modified xsi:type="dcterms:W3CDTF">2019-11-26T18:09:41Z</dcterms:modified>
</cp:coreProperties>
</file>