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rupos\Direccion Adta Secretaria General\Unidad Contratacion\EXPEDIENTES 2023\UE ARMONIZADOS\TSA0000XXXXX P&amp;I BUQUES EMBARCACIONES GRUPO\NUEVOS PLIEGOS\"/>
    </mc:Choice>
  </mc:AlternateContent>
  <bookViews>
    <workbookView xWindow="120" yWindow="120" windowWidth="15480" windowHeight="11640"/>
  </bookViews>
  <sheets>
    <sheet name="FLOTA GRUPO" sheetId="1" r:id="rId1"/>
    <sheet name="Hoja2" sheetId="2" r:id="rId2"/>
    <sheet name="Hoja3" sheetId="3" r:id="rId3"/>
  </sheets>
  <definedNames>
    <definedName name="_xlnm.Print_Area" localSheetId="0">'FLOTA GRUPO'!$B$1:$Y$66</definedName>
    <definedName name="_xlnm.Print_Titles" localSheetId="0">'FLOTA GRUPO'!$5:$6</definedName>
  </definedNames>
  <calcPr calcId="162913"/>
</workbook>
</file>

<file path=xl/calcChain.xml><?xml version="1.0" encoding="utf-8"?>
<calcChain xmlns="http://schemas.openxmlformats.org/spreadsheetml/2006/main">
  <c r="U20" i="1" l="1"/>
  <c r="U22" i="1" l="1"/>
  <c r="U45" i="1"/>
  <c r="U44" i="1" l="1"/>
  <c r="U46" i="1" l="1"/>
  <c r="X20" i="1" l="1"/>
  <c r="U49" i="1" l="1"/>
  <c r="U48" i="1"/>
  <c r="U47" i="1"/>
  <c r="U42" i="1"/>
  <c r="U41" i="1"/>
  <c r="U40" i="1"/>
  <c r="U39" i="1"/>
  <c r="U38" i="1"/>
  <c r="X37" i="1"/>
  <c r="U37" i="1"/>
  <c r="U36" i="1"/>
  <c r="X35" i="1"/>
  <c r="U35" i="1"/>
  <c r="X34" i="1"/>
  <c r="U34" i="1"/>
  <c r="X33" i="1"/>
  <c r="U33" i="1"/>
  <c r="U32" i="1"/>
  <c r="U30" i="1"/>
  <c r="X29" i="1"/>
  <c r="U29" i="1"/>
  <c r="X28" i="1"/>
  <c r="U28" i="1"/>
  <c r="X27" i="1"/>
  <c r="U27" i="1"/>
  <c r="X26" i="1"/>
  <c r="U26" i="1"/>
  <c r="U25" i="1"/>
  <c r="U24" i="1"/>
  <c r="X23" i="1"/>
  <c r="U23" i="1"/>
  <c r="U21" i="1" l="1"/>
  <c r="O19" i="1" l="1"/>
  <c r="U19" i="1" s="1"/>
  <c r="O18" i="1"/>
  <c r="U18" i="1" s="1"/>
</calcChain>
</file>

<file path=xl/sharedStrings.xml><?xml version="1.0" encoding="utf-8"?>
<sst xmlns="http://schemas.openxmlformats.org/spreadsheetml/2006/main" count="676" uniqueCount="319">
  <si>
    <t>NOMBRE</t>
  </si>
  <si>
    <t>MAT</t>
  </si>
  <si>
    <t>TIPO</t>
  </si>
  <si>
    <t>GESTION</t>
  </si>
  <si>
    <t>AÑO</t>
  </si>
  <si>
    <t>ZONA DE NAVEGACION</t>
  </si>
  <si>
    <t>MATERIAL</t>
  </si>
  <si>
    <t>ESLORA / MANGA</t>
  </si>
  <si>
    <t>CASCO-MAQUINA</t>
  </si>
  <si>
    <t>APARATOS</t>
  </si>
  <si>
    <t>DESEMBOLSOS</t>
  </si>
  <si>
    <t>EQUIPAJES</t>
  </si>
  <si>
    <t>TOTAL</t>
  </si>
  <si>
    <t>TRIPULACION</t>
  </si>
  <si>
    <t>PASAJEROS</t>
  </si>
  <si>
    <t>ARMADOR</t>
  </si>
  <si>
    <t>GT  / TRB</t>
  </si>
  <si>
    <t>APAREJOS
PERTRECHOS</t>
  </si>
  <si>
    <t>EQUIPAMIENTO CIENTIFICO Y DE VIGILANCIA</t>
  </si>
  <si>
    <t>SITUACIÓN ACTIVIDAD</t>
  </si>
  <si>
    <t>MARCA Y MODELO</t>
  </si>
  <si>
    <t>ESTRUCTURA</t>
  </si>
  <si>
    <t>ACERO</t>
  </si>
  <si>
    <t>VALOR ASEGURADO</t>
  </si>
  <si>
    <t>PLAZAS MINIMAS</t>
  </si>
  <si>
    <t>PLAZAS MAXIMAS</t>
  </si>
  <si>
    <t>TRAGSATEC</t>
  </si>
  <si>
    <t>EMMA BARDÁN</t>
  </si>
  <si>
    <t>TE-1-10-12</t>
  </si>
  <si>
    <t>GUASCOR-F360TASP</t>
  </si>
  <si>
    <t>OCEANOGRÁFICO</t>
  </si>
  <si>
    <t>SEC.GRAL DE PESCA (Mº DE AGRICULTURA, PESCA Y ALIMENTACIÓN)</t>
  </si>
  <si>
    <t>CALADERO NACIONAL, U.E.Y MARRUECOS</t>
  </si>
  <si>
    <t>200 /</t>
  </si>
  <si>
    <t>26,01 / 7,5</t>
  </si>
  <si>
    <t>11</t>
  </si>
  <si>
    <t>ACTIVA</t>
  </si>
  <si>
    <t xml:space="preserve">TRAGSATEC </t>
  </si>
  <si>
    <t>MIGUEL OLIVER</t>
  </si>
  <si>
    <t>TE-1-11-12</t>
  </si>
  <si>
    <t>INGELECTRIC KN 800-S-B-C</t>
  </si>
  <si>
    <t>AGUAS GLOBALES MENOS LAS POLARES</t>
  </si>
  <si>
    <t>2480 /</t>
  </si>
  <si>
    <t>70 / 14,40</t>
  </si>
  <si>
    <t>45</t>
  </si>
  <si>
    <t>TOTAL TRIPULACIÓN Y PASAJEROS</t>
  </si>
  <si>
    <t>VIZCONDE DE EZA</t>
  </si>
  <si>
    <t>TE-1-9-12</t>
  </si>
  <si>
    <t xml:space="preserve"> INDAR LBC 710-8/12 (nº serie 990.400  y nº de serie 990.401)</t>
  </si>
  <si>
    <t>acero</t>
  </si>
  <si>
    <t>53/13</t>
  </si>
  <si>
    <t>35</t>
  </si>
  <si>
    <t>RISCOS DE FAMARA</t>
  </si>
  <si>
    <t>8ª VI-5-3-03</t>
  </si>
  <si>
    <t>RODMAN 58 003</t>
  </si>
  <si>
    <t>EMBARCACIÓN DE VIGILANCIA</t>
  </si>
  <si>
    <t xml:space="preserve">REGIÓN DEL MAR MEDITERRÁNEO , AGUAS NACIONALES </t>
  </si>
  <si>
    <t>PRFV</t>
  </si>
  <si>
    <t>0 / 51,68</t>
  </si>
  <si>
    <t>19,5 / 5,1</t>
  </si>
  <si>
    <t>8</t>
  </si>
  <si>
    <t>PIEDRA ESCUELA</t>
  </si>
  <si>
    <t>8ª AM 2-4-06</t>
  </si>
  <si>
    <t>VALIANT DR-509</t>
  </si>
  <si>
    <t>REGIÓN DEL MAR MEDITERRÁNEO, AGUAS NACIONALES</t>
  </si>
  <si>
    <t>SEMI-RÍGIDO</t>
  </si>
  <si>
    <t xml:space="preserve"> / 2,60</t>
  </si>
  <si>
    <t>5,2 / 2,18</t>
  </si>
  <si>
    <t>6</t>
  </si>
  <si>
    <t>PUNTA LAS SIRENAS</t>
  </si>
  <si>
    <t>8ª VI -5-2-09</t>
  </si>
  <si>
    <t>/ 7,93</t>
  </si>
  <si>
    <t>PUNTA FALCÓN</t>
  </si>
  <si>
    <t>8ª VI-5-30-04</t>
  </si>
  <si>
    <t>FPT N60 400 (2, uno a babor y otro a estribor)</t>
  </si>
  <si>
    <t>0 / 12,66</t>
  </si>
  <si>
    <t>9,4 / 3,88</t>
  </si>
  <si>
    <t>9</t>
  </si>
  <si>
    <t>LLAMIA II</t>
  </si>
  <si>
    <t>8ª VI - 5 - 12 - 09 </t>
  </si>
  <si>
    <t>FIBRA/BALONES NEUMÁTIOS</t>
  </si>
  <si>
    <t>/5,67</t>
  </si>
  <si>
    <t>7,49/2,7</t>
  </si>
  <si>
    <t>10</t>
  </si>
  <si>
    <t>LUZ MURUBE</t>
  </si>
  <si>
    <t>8ª VI-5-9-06</t>
  </si>
  <si>
    <t>RODMAN 38</t>
  </si>
  <si>
    <t xml:space="preserve">REGIÓN DEL MAR MEDITERRÁNEO, AGUAS NACIONALES </t>
  </si>
  <si>
    <t xml:space="preserve"> / 1</t>
  </si>
  <si>
    <t>11,50 / 4</t>
  </si>
  <si>
    <t>7</t>
  </si>
  <si>
    <t>LAS ISLETAS</t>
  </si>
  <si>
    <t>8ª VI-5-32-04</t>
  </si>
  <si>
    <t>RODMAN 800</t>
  </si>
  <si>
    <t>9,1 / 3,05</t>
  </si>
  <si>
    <t>PILES</t>
  </si>
  <si>
    <t>8ª CT-4-1-15</t>
  </si>
  <si>
    <t>VANGUARD MARINE, LDA.</t>
  </si>
  <si>
    <t xml:space="preserve">EMBARCACIÓN DE VIGILANCIA </t>
  </si>
  <si>
    <t>FIBRA + NEIMÁTICA</t>
  </si>
  <si>
    <t>7,60 / 2,86</t>
  </si>
  <si>
    <t>5</t>
  </si>
  <si>
    <t>NIXE</t>
  </si>
  <si>
    <t>8ª_CP_2-2-17</t>
  </si>
  <si>
    <t>VANGUARD, MODELO DR 640.</t>
  </si>
  <si>
    <t>6,40 / 2,58</t>
  </si>
  <si>
    <t>ES LLOSAR</t>
  </si>
  <si>
    <t>8ª BA 2-1-16</t>
  </si>
  <si>
    <t>ISLA DE NUBES</t>
  </si>
  <si>
    <t>8ª VI-5-2-02</t>
  </si>
  <si>
    <t>RODMAN 58</t>
  </si>
  <si>
    <t>REGIÓN DEL ATLÁNTICO NORORIENTAL</t>
  </si>
  <si>
    <t>0 / 25</t>
  </si>
  <si>
    <t>18,5 / 5,1</t>
  </si>
  <si>
    <t>PLAYA LAMBRA</t>
  </si>
  <si>
    <t>8º VI 5-3-09</t>
  </si>
  <si>
    <t>SOLAS IIIT</t>
  </si>
  <si>
    <t>NEOPRENO</t>
  </si>
  <si>
    <t>12</t>
  </si>
  <si>
    <t>IGNACIO ALDECOA</t>
  </si>
  <si>
    <t>8ª TE-4-98</t>
  </si>
  <si>
    <t>ASTINOR 12,75</t>
  </si>
  <si>
    <t>0/15</t>
  </si>
  <si>
    <t>11,98 / 4,25</t>
  </si>
  <si>
    <t>ROQUE DEL ÁGUILA</t>
  </si>
  <si>
    <t>8ª TE-1-2-16</t>
  </si>
  <si>
    <t>BENETEAU ANTARES</t>
  </si>
  <si>
    <t>6,43 / 2,50</t>
  </si>
  <si>
    <t>4</t>
  </si>
  <si>
    <t>GUINCHO PRIMERO</t>
  </si>
  <si>
    <t>8ª TE-1-3-99</t>
  </si>
  <si>
    <t>CATA 12</t>
  </si>
  <si>
    <t xml:space="preserve"> / 10,3</t>
  </si>
  <si>
    <t>11,9 / 3,55</t>
  </si>
  <si>
    <t>MAR CANARIO</t>
  </si>
  <si>
    <t>8ª CA-1/2019</t>
  </si>
  <si>
    <t>OCEAN CLEANER</t>
  </si>
  <si>
    <t>VIGILANCIA Y LIMPIEZA</t>
  </si>
  <si>
    <t>CONSEJERÍA DE POLÍTICA TERRITORIAL DEL GOBIERNO DE CANARIAS</t>
  </si>
  <si>
    <t>ALUMINIO</t>
  </si>
  <si>
    <t>CANARIAS (CLASE 3T-SOLAS)</t>
  </si>
  <si>
    <t>10,35/4,50</t>
  </si>
  <si>
    <t>COSTA DE TENERIFE</t>
  </si>
  <si>
    <t>ISLA GRACIOSA</t>
  </si>
  <si>
    <t>8ª CA-3/2019</t>
  </si>
  <si>
    <t>COSTA DE GRAN CANARIA</t>
  </si>
  <si>
    <t>S´ESPARDELL</t>
  </si>
  <si>
    <t>8ª PM-1-4-02</t>
  </si>
  <si>
    <t>MOTOR FUERA BORDA YAMAHA MODELO F150AETX</t>
  </si>
  <si>
    <t>VIGILANCIA</t>
  </si>
  <si>
    <t>CESIÓN DE USO A TRAGSATEC</t>
  </si>
  <si>
    <t>COMUNIDAD AUTÓNOMA DE ISLAS BALEARES</t>
  </si>
  <si>
    <t>ZONA ISLAS BALEARES</t>
  </si>
  <si>
    <t>6,5/2,5</t>
  </si>
  <si>
    <t>ISLAS BALEARES</t>
  </si>
  <si>
    <t>CAP ROIG CUARTO</t>
  </si>
  <si>
    <t>8ªPM-1-3-19</t>
  </si>
  <si>
    <t>YAMAHA F300BETX</t>
  </si>
  <si>
    <t>COMUNITAT AUTONOMA ILLES BALEARS</t>
  </si>
  <si>
    <t>SEMI - RÍGIDA</t>
  </si>
  <si>
    <t>BALEARES</t>
  </si>
  <si>
    <t>6,82 TRB</t>
  </si>
  <si>
    <t>7,49 / 2,86</t>
  </si>
  <si>
    <t>REIG</t>
  </si>
  <si>
    <t>8ªPM-1-4-19</t>
  </si>
  <si>
    <t>YAMAHA F300BTX</t>
  </si>
  <si>
    <t>7,49 / 2,87</t>
  </si>
  <si>
    <t>PL-BALT-0876-F-707</t>
  </si>
  <si>
    <t>S/Nº</t>
  </si>
  <si>
    <t>QUICKSILVER 360 FISH</t>
  </si>
  <si>
    <t>FLUVIALES</t>
  </si>
  <si>
    <t>TRAGSA</t>
  </si>
  <si>
    <t>SEMIRRÍGIDA</t>
  </si>
  <si>
    <t>CUENCA DEL RÍO TAJO</t>
  </si>
  <si>
    <t>FIBRA</t>
  </si>
  <si>
    <t>1,75 / 3,60</t>
  </si>
  <si>
    <t>3</t>
  </si>
  <si>
    <t>TRABAJO</t>
  </si>
  <si>
    <t>PL-BALT-0902-I-708</t>
  </si>
  <si>
    <t xml:space="preserve">FIBRA </t>
  </si>
  <si>
    <t>EMBARCACIÓN NEUMÁTICA HONWAVE</t>
  </si>
  <si>
    <t>Honda Honwave T35AE2</t>
  </si>
  <si>
    <t>Consejeria Mº Ambiente</t>
  </si>
  <si>
    <t>NEUMÁTICA</t>
  </si>
  <si>
    <t>PRSureste</t>
  </si>
  <si>
    <t>goma</t>
  </si>
  <si>
    <t>1,71 / 3,53</t>
  </si>
  <si>
    <t>EMBARCACIÓN RÍGIDA</t>
  </si>
  <si>
    <t>CABRIL 380</t>
  </si>
  <si>
    <t>RÍGIDA</t>
  </si>
  <si>
    <t>fibra</t>
  </si>
  <si>
    <t>1,50 / 3,80</t>
  </si>
  <si>
    <t>MOTOBARCA SEGADORA II</t>
  </si>
  <si>
    <t>CONVER C-480-H</t>
  </si>
  <si>
    <t>SEGADO DE PLANTAS ACUATICAS</t>
  </si>
  <si>
    <t>TABLAS DE DAIMIEL</t>
  </si>
  <si>
    <t>/ 2,58</t>
  </si>
  <si>
    <t>4,60 / 2,00</t>
  </si>
  <si>
    <t>CZ-MAR16J82E111</t>
  </si>
  <si>
    <t>MARINE 1648 JON</t>
  </si>
  <si>
    <t>CONTROL DE ESPECIES</t>
  </si>
  <si>
    <t>CZ-MAR48J49E111</t>
  </si>
  <si>
    <t>MARINE 1448 JON</t>
  </si>
  <si>
    <t>CZ-MAR15J49I819</t>
  </si>
  <si>
    <t>RÍO GUADIANA</t>
  </si>
  <si>
    <t>4,60 / 1,79</t>
  </si>
  <si>
    <t>CZ-MAR15J50J819</t>
  </si>
  <si>
    <t>CN-KMP43016-D212</t>
  </si>
  <si>
    <t>4,3 / 1,6</t>
  </si>
  <si>
    <t>CN-KMP43017-D212</t>
  </si>
  <si>
    <t>CN-KMP43020-D212</t>
  </si>
  <si>
    <t>CZ-MAR15J52K819</t>
  </si>
  <si>
    <t>CZ-MAR15J55L819</t>
  </si>
  <si>
    <t>DEMARCACIÓN DE COSTAS TERCERO</t>
  </si>
  <si>
    <t>8ªPM-1-6-07</t>
  </si>
  <si>
    <t>ZODIAC PRO-12-MAN</t>
  </si>
  <si>
    <t>INVESTIGACIÓN OCEANOGRÁFICA</t>
  </si>
  <si>
    <t xml:space="preserve"> / 2,65</t>
  </si>
  <si>
    <t>5,20 / 2,20</t>
  </si>
  <si>
    <t>DEMARCACIÓN DE COSTAS PRIMERO</t>
  </si>
  <si>
    <t>8ªPM-1-7-07</t>
  </si>
  <si>
    <t>DEMARCACIÓN DE COSTAS SEGUNDO</t>
  </si>
  <si>
    <t>8ªPM-1-9-07</t>
  </si>
  <si>
    <t>FREDA</t>
  </si>
  <si>
    <t>6ª CT-3-1-17</t>
  </si>
  <si>
    <t>VORAZ 660</t>
  </si>
  <si>
    <t>P.R.F.V.</t>
  </si>
  <si>
    <t>/ 4,15</t>
  </si>
  <si>
    <t>5,96/1,80</t>
  </si>
  <si>
    <t>CZ-LUGB2026E913</t>
  </si>
  <si>
    <t>4,78 / 1,87</t>
  </si>
  <si>
    <t>CZ-LUGB3026I713</t>
  </si>
  <si>
    <t>SARMIENTO DE GAMBOA</t>
  </si>
  <si>
    <t>TE-1-1-13</t>
  </si>
  <si>
    <t>SIEMENS/WARTSILA-X/-Y</t>
  </si>
  <si>
    <t>C.S.I.C. (Mº CIENCIA E INNOVACIÓN)</t>
  </si>
  <si>
    <t>AGUAS GLOBALES INCLUIDAS LAS POLARES</t>
  </si>
  <si>
    <t>2758 /</t>
  </si>
  <si>
    <t>70,5 / 15,50</t>
  </si>
  <si>
    <t>51</t>
  </si>
  <si>
    <t>INSTITUO ESPAÑOL DE OCEANOGRAFÍA (IEO)</t>
  </si>
  <si>
    <t>A Coruña</t>
  </si>
  <si>
    <t>14,3 / 4</t>
  </si>
  <si>
    <t>Vigo</t>
  </si>
  <si>
    <t>24 / 5,8</t>
  </si>
  <si>
    <t>Palma</t>
  </si>
  <si>
    <t>30,5 / 7,4</t>
  </si>
  <si>
    <t>46,7 / 10,5</t>
  </si>
  <si>
    <t>Semi-rígido</t>
  </si>
  <si>
    <t>Palma de Mallorca</t>
  </si>
  <si>
    <t>5,6 / 2,33</t>
  </si>
  <si>
    <t>Murcia</t>
  </si>
  <si>
    <t>4,9 / 1,94</t>
  </si>
  <si>
    <t>5,65 / 2,4</t>
  </si>
  <si>
    <t>La Coruña</t>
  </si>
  <si>
    <t>6,65 / 2,51</t>
  </si>
  <si>
    <t>5,75 / 2,54</t>
  </si>
  <si>
    <t>LURA</t>
  </si>
  <si>
    <t xml:space="preserve"> MYTILUS</t>
  </si>
  <si>
    <t>FRANCISCO DE PAULA NAVARRO</t>
  </si>
  <si>
    <t>RAMÓN MARGALEF</t>
  </si>
  <si>
    <t>ÁNGELES ALVARIÑO</t>
  </si>
  <si>
    <t>L'AUP</t>
  </si>
  <si>
    <t>MYTIMED</t>
  </si>
  <si>
    <t>POSIDONIA II</t>
  </si>
  <si>
    <t>TUNANTE IV</t>
  </si>
  <si>
    <t>VOLANDEIRA</t>
  </si>
  <si>
    <t>ENFÚ</t>
  </si>
  <si>
    <t xml:space="preserve"> BUQUES OCEANOGRÁFICOS Y EMBARCACIONES EN AGUAS NACIONALES</t>
  </si>
  <si>
    <t>LEIRE</t>
  </si>
  <si>
    <t>5ª CT-41-22 / NIB 318896</t>
  </si>
  <si>
    <t>MARCA QUICKSILVER Y MODELO QS 425</t>
  </si>
  <si>
    <t>Sin Puente</t>
  </si>
  <si>
    <t>III/Q/4</t>
  </si>
  <si>
    <t>POLIESTER</t>
  </si>
  <si>
    <t>2,09 GT</t>
  </si>
  <si>
    <t>PUNTA EUROPA</t>
  </si>
  <si>
    <t>5ª CA-2-5-15 / NIB 195836</t>
  </si>
  <si>
    <t>MARCA FELPO / MODELO DELFYN</t>
  </si>
  <si>
    <t>MOTOR</t>
  </si>
  <si>
    <t>Navíos del Aviso S.L.</t>
  </si>
  <si>
    <t>Fibra</t>
  </si>
  <si>
    <t>Grupo 3 Clase S</t>
  </si>
  <si>
    <t>PLÁSTICO/FICBRA</t>
  </si>
  <si>
    <t>4,43 TRB</t>
  </si>
  <si>
    <t>4,97 /</t>
  </si>
  <si>
    <t>RELACIÓN DE BUQUES Y EMBARCIONES A ASEGURAR GRUPO TRAGSA_IEO - AÑO 2023_2024</t>
  </si>
  <si>
    <t>CLAVELL</t>
  </si>
  <si>
    <t>PM-8°-1-1-22</t>
  </si>
  <si>
    <t>VANGUARD  DR-7.50</t>
  </si>
  <si>
    <t>SVC PUERTO CLASE S</t>
  </si>
  <si>
    <t>CASCO DE FIBRA</t>
  </si>
  <si>
    <t>7,49/2,86</t>
  </si>
  <si>
    <t>Control reserva marina Islas Baleares</t>
  </si>
  <si>
    <t>ARBORAME</t>
  </si>
  <si>
    <t>8ªAM2-2-22</t>
  </si>
  <si>
    <t>NASAI MARINE</t>
  </si>
  <si>
    <t>SGP</t>
  </si>
  <si>
    <t>3-T</t>
  </si>
  <si>
    <t>73,78 TRB</t>
  </si>
  <si>
    <t>20/7,80</t>
  </si>
  <si>
    <t>ASTILLERO VIANAPESCA</t>
  </si>
  <si>
    <t>SEA RIB'S / SEMIRRÍGIDA</t>
  </si>
  <si>
    <t>CZ-MAR14M40A222</t>
  </si>
  <si>
    <t>RÍO TAJO / RÍO GUADIANA</t>
  </si>
  <si>
    <t>4,12 / 1,40</t>
  </si>
  <si>
    <t xml:space="preserve">MARCA MARINE, MODELO 14M / MOTOR YAMAHA F15 CMHS DE 15 CV </t>
  </si>
  <si>
    <t>2</t>
  </si>
  <si>
    <t>PALMA DE MALLORCA</t>
  </si>
  <si>
    <t>MAZARRÓN</t>
  </si>
  <si>
    <t>BAJO RÍO GUADALQUIVIR Y PUERTO DE SEVILLA</t>
  </si>
  <si>
    <t>MARINE                                                    MODELO JON SILVER</t>
  </si>
  <si>
    <t>MARINE                                                MODELO JON SILVER</t>
  </si>
  <si>
    <t>KIMPLE                                              MODELO CATCH 430</t>
  </si>
  <si>
    <t>MARINE                                                MODELO 15 JON SILVER</t>
  </si>
  <si>
    <t>LUGAFO 1650</t>
  </si>
  <si>
    <t>RÍO TAJO/RÍO GUADIANA</t>
  </si>
  <si>
    <t>LUGAFO 1757</t>
  </si>
  <si>
    <t>5.20 / 2,08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</si>
</sst>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\ _€"/>
  </numFmts>
  <fonts count="13" x14ac:knownFonts="1">
    <font>
      <sz val="10"/>
      <name val="Arial"/>
    </font>
    <font>
      <sz val="10"/>
      <name val="Book Antiqua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name val="Book Antiqua"/>
      <family val="1"/>
    </font>
    <font>
      <sz val="10"/>
      <name val="Arial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1" fillId="0" borderId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/>
    <xf numFmtId="0" fontId="7" fillId="0" borderId="0" xfId="0" applyFont="1" applyBorder="1" applyAlignment="1"/>
    <xf numFmtId="0" fontId="2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/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quotePrefix="1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49" fontId="6" fillId="0" borderId="8" xfId="0" applyNumberFormat="1" applyFont="1" applyBorder="1"/>
    <xf numFmtId="0" fontId="10" fillId="2" borderId="3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10" fillId="2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7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quotePrefix="1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166" fontId="2" fillId="0" borderId="7" xfId="0" applyNumberFormat="1" applyFont="1" applyFill="1" applyBorder="1" applyAlignment="1">
      <alignment vertical="center"/>
    </xf>
    <xf numFmtId="49" fontId="2" fillId="0" borderId="28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166" fontId="2" fillId="4" borderId="25" xfId="0" applyNumberFormat="1" applyFont="1" applyFill="1" applyBorder="1" applyAlignment="1">
      <alignment horizontal="right" vertical="center"/>
    </xf>
    <xf numFmtId="166" fontId="2" fillId="0" borderId="25" xfId="0" applyNumberFormat="1" applyFont="1" applyFill="1" applyBorder="1" applyAlignment="1">
      <alignment vertical="center"/>
    </xf>
    <xf numFmtId="0" fontId="2" fillId="4" borderId="25" xfId="0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165" fontId="2" fillId="4" borderId="25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right" vertical="center"/>
    </xf>
    <xf numFmtId="165" fontId="2" fillId="4" borderId="25" xfId="0" applyNumberFormat="1" applyFont="1" applyFill="1" applyBorder="1" applyAlignment="1">
      <alignment horizontal="right" vertical="center"/>
    </xf>
    <xf numFmtId="0" fontId="3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 wrapText="1"/>
    </xf>
    <xf numFmtId="4" fontId="2" fillId="4" borderId="25" xfId="0" quotePrefix="1" applyNumberFormat="1" applyFont="1" applyFill="1" applyBorder="1" applyAlignment="1">
      <alignment horizontal="center" vertical="center" wrapText="1"/>
    </xf>
    <xf numFmtId="4" fontId="2" fillId="4" borderId="25" xfId="0" applyNumberFormat="1" applyFont="1" applyFill="1" applyBorder="1" applyAlignment="1">
      <alignment horizontal="center" vertical="center"/>
    </xf>
    <xf numFmtId="4" fontId="2" fillId="4" borderId="25" xfId="0" applyNumberFormat="1" applyFont="1" applyFill="1" applyBorder="1" applyAlignment="1">
      <alignment horizontal="center" vertical="center" wrapText="1"/>
    </xf>
    <xf numFmtId="49" fontId="2" fillId="4" borderId="25" xfId="0" applyNumberFormat="1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1" fillId="4" borderId="0" xfId="0" applyFont="1" applyFill="1"/>
    <xf numFmtId="0" fontId="3" fillId="4" borderId="1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3" fillId="4" borderId="21" xfId="0" applyFont="1" applyFill="1" applyBorder="1" applyAlignment="1">
      <alignment horizontal="center" vertical="center"/>
    </xf>
    <xf numFmtId="0" fontId="2" fillId="4" borderId="0" xfId="3" applyFont="1" applyFill="1" applyAlignment="1">
      <alignment horizontal="center" vertical="center"/>
    </xf>
    <xf numFmtId="0" fontId="2" fillId="4" borderId="1" xfId="3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 wrapText="1"/>
    </xf>
    <xf numFmtId="49" fontId="2" fillId="4" borderId="1" xfId="3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 wrapText="1"/>
    </xf>
  </cellXfs>
  <cellStyles count="4">
    <cellStyle name="Millares" xfId="2" builtinId="3"/>
    <cellStyle name="Moneda" xfId="1" builtin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6"/>
  <sheetViews>
    <sheetView tabSelected="1" view="pageBreakPreview" zoomScale="60" zoomScaleNormal="80" workbookViewId="0">
      <selection activeCell="N19" sqref="N19"/>
    </sheetView>
  </sheetViews>
  <sheetFormatPr baseColWidth="10" defaultRowHeight="13.5" x14ac:dyDescent="0.25"/>
  <cols>
    <col min="1" max="1" width="5.85546875" style="1" customWidth="1"/>
    <col min="2" max="2" width="4.5703125" style="8" bestFit="1" customWidth="1"/>
    <col min="3" max="3" width="36.5703125" style="1" customWidth="1"/>
    <col min="4" max="4" width="15" style="2" bestFit="1" customWidth="1"/>
    <col min="5" max="5" width="36.42578125" style="2" bestFit="1" customWidth="1"/>
    <col min="6" max="6" width="22" style="2" customWidth="1"/>
    <col min="7" max="7" width="14.28515625" style="2" customWidth="1"/>
    <col min="8" max="8" width="26.140625" style="2" bestFit="1" customWidth="1"/>
    <col min="9" max="9" width="13.28515625" style="2" bestFit="1" customWidth="1"/>
    <col min="10" max="10" width="25.85546875" style="2" customWidth="1"/>
    <col min="11" max="11" width="24.42578125" style="2" customWidth="1"/>
    <col min="12" max="12" width="14.85546875" style="2" customWidth="1"/>
    <col min="13" max="14" width="11.7109375" style="2" customWidth="1"/>
    <col min="15" max="17" width="15.7109375" style="1" customWidth="1"/>
    <col min="18" max="18" width="20.28515625" style="1" customWidth="1"/>
    <col min="19" max="19" width="25.42578125" style="1" bestFit="1" customWidth="1"/>
    <col min="20" max="21" width="15.7109375" style="1" customWidth="1"/>
    <col min="22" max="22" width="22.5703125" style="3" customWidth="1"/>
    <col min="23" max="23" width="18.7109375" style="2" customWidth="1"/>
    <col min="24" max="24" width="18.7109375" style="1" customWidth="1"/>
    <col min="25" max="25" width="22.42578125" style="1" customWidth="1"/>
    <col min="26" max="16384" width="11.42578125" style="1"/>
  </cols>
  <sheetData>
    <row r="1" spans="2:25" s="14" customFormat="1" ht="28.5" x14ac:dyDescent="0.45">
      <c r="B1" s="13"/>
      <c r="C1" s="125" t="s">
        <v>286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7"/>
    </row>
    <row r="2" spans="2:25" s="14" customFormat="1" ht="28.5" x14ac:dyDescent="0.4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2:25" s="14" customFormat="1" ht="28.5" x14ac:dyDescent="0.45">
      <c r="B3" s="13"/>
      <c r="C3" s="15" t="s">
        <v>268</v>
      </c>
      <c r="D3" s="15"/>
      <c r="E3" s="15"/>
      <c r="F3" s="15"/>
      <c r="G3" s="15"/>
      <c r="H3" s="15"/>
      <c r="I3" s="15"/>
      <c r="J3" s="15"/>
      <c r="K3" s="15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2:25" ht="27" thickBot="1" x14ac:dyDescent="0.45"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5" ht="32.25" customHeight="1" x14ac:dyDescent="0.25">
      <c r="B5" s="9"/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128" t="s">
        <v>23</v>
      </c>
      <c r="P5" s="128"/>
      <c r="Q5" s="128"/>
      <c r="R5" s="128"/>
      <c r="S5" s="128"/>
      <c r="T5" s="128"/>
      <c r="U5" s="128"/>
      <c r="V5" s="41"/>
      <c r="W5" s="42" t="s">
        <v>24</v>
      </c>
      <c r="X5" s="42" t="s">
        <v>25</v>
      </c>
      <c r="Y5" s="43"/>
    </row>
    <row r="6" spans="2:25" ht="66" customHeight="1" thickBot="1" x14ac:dyDescent="0.3">
      <c r="B6" s="31"/>
      <c r="C6" s="44" t="s">
        <v>0</v>
      </c>
      <c r="D6" s="44" t="s">
        <v>1</v>
      </c>
      <c r="E6" s="44" t="s">
        <v>20</v>
      </c>
      <c r="F6" s="44" t="s">
        <v>2</v>
      </c>
      <c r="G6" s="44" t="s">
        <v>3</v>
      </c>
      <c r="H6" s="44" t="s">
        <v>15</v>
      </c>
      <c r="I6" s="44" t="s">
        <v>4</v>
      </c>
      <c r="J6" s="44" t="s">
        <v>21</v>
      </c>
      <c r="K6" s="44" t="s">
        <v>5</v>
      </c>
      <c r="L6" s="44" t="s">
        <v>6</v>
      </c>
      <c r="M6" s="44" t="s">
        <v>16</v>
      </c>
      <c r="N6" s="44" t="s">
        <v>7</v>
      </c>
      <c r="O6" s="44" t="s">
        <v>8</v>
      </c>
      <c r="P6" s="44" t="s">
        <v>9</v>
      </c>
      <c r="Q6" s="44" t="s">
        <v>17</v>
      </c>
      <c r="R6" s="45" t="s">
        <v>18</v>
      </c>
      <c r="S6" s="44" t="s">
        <v>10</v>
      </c>
      <c r="T6" s="44" t="s">
        <v>11</v>
      </c>
      <c r="U6" s="46" t="s">
        <v>12</v>
      </c>
      <c r="V6" s="44" t="s">
        <v>45</v>
      </c>
      <c r="W6" s="44" t="s">
        <v>13</v>
      </c>
      <c r="X6" s="44" t="s">
        <v>14</v>
      </c>
      <c r="Y6" s="47" t="s">
        <v>19</v>
      </c>
    </row>
    <row r="7" spans="2:25" customFormat="1" ht="50.1" customHeight="1" x14ac:dyDescent="0.2">
      <c r="B7" s="35">
        <v>1</v>
      </c>
      <c r="C7" s="32" t="s">
        <v>257</v>
      </c>
      <c r="D7" s="20"/>
      <c r="E7" s="20"/>
      <c r="F7" s="20"/>
      <c r="G7" s="20" t="s">
        <v>26</v>
      </c>
      <c r="H7" s="20" t="s">
        <v>240</v>
      </c>
      <c r="I7" s="20">
        <v>1981</v>
      </c>
      <c r="J7" s="20"/>
      <c r="K7" s="20" t="s">
        <v>241</v>
      </c>
      <c r="L7" s="20"/>
      <c r="M7" s="20">
        <v>34</v>
      </c>
      <c r="N7" s="20" t="s">
        <v>242</v>
      </c>
      <c r="O7" s="49">
        <v>300000</v>
      </c>
      <c r="P7" s="49"/>
      <c r="Q7" s="49"/>
      <c r="R7" s="49"/>
      <c r="S7" s="49"/>
      <c r="T7" s="49"/>
      <c r="U7" s="49">
        <v>300000</v>
      </c>
      <c r="V7" s="20">
        <v>12</v>
      </c>
      <c r="W7" s="16">
        <v>4</v>
      </c>
      <c r="X7" s="99">
        <v>8</v>
      </c>
      <c r="Y7" s="27" t="s">
        <v>36</v>
      </c>
    </row>
    <row r="8" spans="2:25" customFormat="1" ht="50.1" customHeight="1" x14ac:dyDescent="0.2">
      <c r="B8" s="36">
        <v>2</v>
      </c>
      <c r="C8" s="32" t="s">
        <v>258</v>
      </c>
      <c r="D8" s="19"/>
      <c r="E8" s="19"/>
      <c r="F8" s="19"/>
      <c r="G8" s="19" t="s">
        <v>26</v>
      </c>
      <c r="H8" s="19" t="s">
        <v>240</v>
      </c>
      <c r="I8" s="19">
        <v>1997</v>
      </c>
      <c r="J8" s="19"/>
      <c r="K8" s="19" t="s">
        <v>243</v>
      </c>
      <c r="L8" s="19"/>
      <c r="M8" s="19">
        <v>77</v>
      </c>
      <c r="N8" s="19" t="s">
        <v>244</v>
      </c>
      <c r="O8" s="48">
        <v>1200000</v>
      </c>
      <c r="P8" s="48"/>
      <c r="Q8" s="48"/>
      <c r="R8" s="48"/>
      <c r="S8" s="48"/>
      <c r="T8" s="48"/>
      <c r="U8" s="48">
        <v>1200000</v>
      </c>
      <c r="V8" s="19">
        <v>25</v>
      </c>
      <c r="W8" s="4">
        <v>6</v>
      </c>
      <c r="X8" s="98">
        <v>19</v>
      </c>
      <c r="Y8" s="28" t="s">
        <v>36</v>
      </c>
    </row>
    <row r="9" spans="2:25" customFormat="1" ht="50.1" customHeight="1" x14ac:dyDescent="0.2">
      <c r="B9" s="36">
        <v>3</v>
      </c>
      <c r="C9" s="32" t="s">
        <v>259</v>
      </c>
      <c r="D9" s="19"/>
      <c r="E9" s="19"/>
      <c r="F9" s="19"/>
      <c r="G9" s="19" t="s">
        <v>26</v>
      </c>
      <c r="H9" s="19" t="s">
        <v>240</v>
      </c>
      <c r="I9" s="19">
        <v>1987</v>
      </c>
      <c r="J9" s="19"/>
      <c r="K9" s="19" t="s">
        <v>245</v>
      </c>
      <c r="L9" s="19"/>
      <c r="M9" s="19">
        <v>178</v>
      </c>
      <c r="N9" s="19" t="s">
        <v>246</v>
      </c>
      <c r="O9" s="48">
        <v>3000000</v>
      </c>
      <c r="P9" s="48"/>
      <c r="Q9" s="48"/>
      <c r="R9" s="48"/>
      <c r="S9" s="48"/>
      <c r="T9" s="48"/>
      <c r="U9" s="48">
        <v>3000000</v>
      </c>
      <c r="V9" s="19">
        <v>25</v>
      </c>
      <c r="W9" s="4">
        <v>10</v>
      </c>
      <c r="X9" s="98">
        <v>15</v>
      </c>
      <c r="Y9" s="28" t="s">
        <v>36</v>
      </c>
    </row>
    <row r="10" spans="2:25" customFormat="1" ht="50.1" customHeight="1" x14ac:dyDescent="0.2">
      <c r="B10" s="36">
        <v>4</v>
      </c>
      <c r="C10" s="32" t="s">
        <v>260</v>
      </c>
      <c r="D10" s="19"/>
      <c r="E10" s="19"/>
      <c r="F10" s="19"/>
      <c r="G10" s="19" t="s">
        <v>26</v>
      </c>
      <c r="H10" s="19" t="s">
        <v>240</v>
      </c>
      <c r="I10" s="19">
        <v>2011</v>
      </c>
      <c r="J10" s="19"/>
      <c r="K10" s="19" t="s">
        <v>243</v>
      </c>
      <c r="L10" s="19"/>
      <c r="M10" s="19">
        <v>988</v>
      </c>
      <c r="N10" s="19" t="s">
        <v>247</v>
      </c>
      <c r="O10" s="48">
        <v>17000000</v>
      </c>
      <c r="P10" s="48"/>
      <c r="Q10" s="48"/>
      <c r="R10" s="48"/>
      <c r="S10" s="48"/>
      <c r="T10" s="48"/>
      <c r="U10" s="48">
        <v>17000000</v>
      </c>
      <c r="V10" s="19">
        <v>25</v>
      </c>
      <c r="W10" s="4">
        <v>14</v>
      </c>
      <c r="X10" s="98">
        <v>11</v>
      </c>
      <c r="Y10" s="28" t="s">
        <v>36</v>
      </c>
    </row>
    <row r="11" spans="2:25" customFormat="1" ht="50.1" customHeight="1" x14ac:dyDescent="0.2">
      <c r="B11" s="36">
        <v>5</v>
      </c>
      <c r="C11" s="32" t="s">
        <v>261</v>
      </c>
      <c r="D11" s="19"/>
      <c r="E11" s="19"/>
      <c r="F11" s="19"/>
      <c r="G11" s="19" t="s">
        <v>26</v>
      </c>
      <c r="H11" s="19" t="s">
        <v>240</v>
      </c>
      <c r="I11" s="19">
        <v>2012</v>
      </c>
      <c r="J11" s="19"/>
      <c r="K11" s="19" t="s">
        <v>243</v>
      </c>
      <c r="L11" s="19"/>
      <c r="M11" s="19">
        <v>988</v>
      </c>
      <c r="N11" s="19" t="s">
        <v>247</v>
      </c>
      <c r="O11" s="48">
        <v>17000000</v>
      </c>
      <c r="P11" s="48"/>
      <c r="Q11" s="48"/>
      <c r="R11" s="48"/>
      <c r="S11" s="48"/>
      <c r="T11" s="48"/>
      <c r="U11" s="48">
        <v>17000000</v>
      </c>
      <c r="V11" s="19">
        <v>27</v>
      </c>
      <c r="W11" s="4">
        <v>14</v>
      </c>
      <c r="X11" s="98">
        <v>13</v>
      </c>
      <c r="Y11" s="28" t="s">
        <v>36</v>
      </c>
    </row>
    <row r="12" spans="2:25" customFormat="1" ht="50.1" customHeight="1" x14ac:dyDescent="0.2">
      <c r="B12" s="36">
        <v>6</v>
      </c>
      <c r="C12" s="32" t="s">
        <v>262</v>
      </c>
      <c r="D12" s="19"/>
      <c r="E12" s="19"/>
      <c r="F12" s="19"/>
      <c r="G12" s="19" t="s">
        <v>26</v>
      </c>
      <c r="H12" s="19" t="s">
        <v>240</v>
      </c>
      <c r="I12" s="19">
        <v>2004</v>
      </c>
      <c r="J12" s="19" t="s">
        <v>248</v>
      </c>
      <c r="K12" s="19" t="s">
        <v>249</v>
      </c>
      <c r="L12" s="19"/>
      <c r="M12" s="19"/>
      <c r="N12" s="19" t="s">
        <v>250</v>
      </c>
      <c r="O12" s="48">
        <v>50000</v>
      </c>
      <c r="P12" s="48"/>
      <c r="Q12" s="48"/>
      <c r="R12" s="48"/>
      <c r="S12" s="48"/>
      <c r="T12" s="48"/>
      <c r="U12" s="48">
        <v>50000</v>
      </c>
      <c r="V12" s="98">
        <v>7</v>
      </c>
      <c r="W12" s="98">
        <v>1</v>
      </c>
      <c r="X12" s="98">
        <v>6</v>
      </c>
      <c r="Y12" s="28" t="s">
        <v>36</v>
      </c>
    </row>
    <row r="13" spans="2:25" customFormat="1" ht="50.1" customHeight="1" x14ac:dyDescent="0.2">
      <c r="B13" s="36">
        <v>7</v>
      </c>
      <c r="C13" s="32" t="s">
        <v>263</v>
      </c>
      <c r="D13" s="19"/>
      <c r="E13" s="19"/>
      <c r="F13" s="19"/>
      <c r="G13" s="19" t="s">
        <v>26</v>
      </c>
      <c r="H13" s="19" t="s">
        <v>240</v>
      </c>
      <c r="I13" s="19">
        <v>2002</v>
      </c>
      <c r="J13" s="19" t="s">
        <v>248</v>
      </c>
      <c r="K13" s="19" t="s">
        <v>251</v>
      </c>
      <c r="L13" s="19"/>
      <c r="M13" s="19"/>
      <c r="N13" s="19" t="s">
        <v>252</v>
      </c>
      <c r="O13" s="48">
        <v>50000</v>
      </c>
      <c r="P13" s="48"/>
      <c r="Q13" s="48"/>
      <c r="R13" s="48"/>
      <c r="S13" s="48"/>
      <c r="T13" s="48"/>
      <c r="U13" s="48">
        <v>50000</v>
      </c>
      <c r="V13" s="98">
        <v>9</v>
      </c>
      <c r="W13" s="98">
        <v>1</v>
      </c>
      <c r="X13" s="98">
        <v>8</v>
      </c>
      <c r="Y13" s="28" t="s">
        <v>36</v>
      </c>
    </row>
    <row r="14" spans="2:25" customFormat="1" ht="50.1" customHeight="1" x14ac:dyDescent="0.2">
      <c r="B14" s="36">
        <v>8</v>
      </c>
      <c r="C14" s="32" t="s">
        <v>264</v>
      </c>
      <c r="D14" s="19"/>
      <c r="E14" s="19"/>
      <c r="F14" s="19"/>
      <c r="G14" s="19" t="s">
        <v>26</v>
      </c>
      <c r="H14" s="19" t="s">
        <v>240</v>
      </c>
      <c r="I14" s="19">
        <v>2008</v>
      </c>
      <c r="J14" s="19" t="s">
        <v>248</v>
      </c>
      <c r="K14" s="19" t="s">
        <v>251</v>
      </c>
      <c r="L14" s="19"/>
      <c r="M14" s="19"/>
      <c r="N14" s="19" t="s">
        <v>253</v>
      </c>
      <c r="O14" s="48">
        <v>50000</v>
      </c>
      <c r="P14" s="48"/>
      <c r="Q14" s="48"/>
      <c r="R14" s="48"/>
      <c r="S14" s="48"/>
      <c r="T14" s="48"/>
      <c r="U14" s="48">
        <v>50000</v>
      </c>
      <c r="V14" s="98">
        <v>9</v>
      </c>
      <c r="W14" s="98">
        <v>1</v>
      </c>
      <c r="X14" s="98">
        <v>8</v>
      </c>
      <c r="Y14" s="28" t="s">
        <v>36</v>
      </c>
    </row>
    <row r="15" spans="2:25" customFormat="1" ht="50.1" customHeight="1" x14ac:dyDescent="0.2">
      <c r="B15" s="36">
        <v>9</v>
      </c>
      <c r="C15" s="32" t="s">
        <v>265</v>
      </c>
      <c r="D15" s="19"/>
      <c r="E15" s="19"/>
      <c r="F15" s="19"/>
      <c r="G15" s="19" t="s">
        <v>26</v>
      </c>
      <c r="H15" s="19" t="s">
        <v>240</v>
      </c>
      <c r="I15" s="19">
        <v>2008</v>
      </c>
      <c r="J15" s="19" t="s">
        <v>248</v>
      </c>
      <c r="K15" s="19" t="s">
        <v>251</v>
      </c>
      <c r="L15" s="19"/>
      <c r="M15" s="19"/>
      <c r="N15" s="19" t="s">
        <v>253</v>
      </c>
      <c r="O15" s="48">
        <v>50000</v>
      </c>
      <c r="P15" s="48"/>
      <c r="Q15" s="48"/>
      <c r="R15" s="48"/>
      <c r="S15" s="48"/>
      <c r="T15" s="48"/>
      <c r="U15" s="48">
        <v>50000</v>
      </c>
      <c r="V15" s="98">
        <v>13</v>
      </c>
      <c r="W15" s="98">
        <v>1</v>
      </c>
      <c r="X15" s="98">
        <v>12</v>
      </c>
      <c r="Y15" s="28" t="s">
        <v>36</v>
      </c>
    </row>
    <row r="16" spans="2:25" customFormat="1" ht="50.1" customHeight="1" x14ac:dyDescent="0.2">
      <c r="B16" s="36">
        <v>10</v>
      </c>
      <c r="C16" s="32" t="s">
        <v>266</v>
      </c>
      <c r="D16" s="19"/>
      <c r="E16" s="19"/>
      <c r="F16" s="19"/>
      <c r="G16" s="19" t="s">
        <v>26</v>
      </c>
      <c r="H16" s="19" t="s">
        <v>240</v>
      </c>
      <c r="I16" s="19">
        <v>1977</v>
      </c>
      <c r="J16" s="19" t="s">
        <v>57</v>
      </c>
      <c r="K16" s="19" t="s">
        <v>254</v>
      </c>
      <c r="L16" s="19"/>
      <c r="M16" s="19"/>
      <c r="N16" s="19" t="s">
        <v>255</v>
      </c>
      <c r="O16" s="48">
        <v>50000</v>
      </c>
      <c r="P16" s="48"/>
      <c r="Q16" s="48"/>
      <c r="R16" s="48"/>
      <c r="S16" s="48"/>
      <c r="T16" s="48"/>
      <c r="U16" s="48">
        <v>50000</v>
      </c>
      <c r="V16" s="98">
        <v>5</v>
      </c>
      <c r="W16" s="98">
        <v>1</v>
      </c>
      <c r="X16" s="98">
        <v>4</v>
      </c>
      <c r="Y16" s="28" t="s">
        <v>36</v>
      </c>
    </row>
    <row r="17" spans="2:25" customFormat="1" ht="50.1" customHeight="1" x14ac:dyDescent="0.2">
      <c r="B17" s="36">
        <v>11</v>
      </c>
      <c r="C17" s="32" t="s">
        <v>267</v>
      </c>
      <c r="D17" s="19"/>
      <c r="E17" s="19"/>
      <c r="F17" s="19"/>
      <c r="G17" s="19" t="s">
        <v>26</v>
      </c>
      <c r="H17" s="19" t="s">
        <v>240</v>
      </c>
      <c r="I17" s="19">
        <v>2016</v>
      </c>
      <c r="J17" s="19" t="s">
        <v>57</v>
      </c>
      <c r="K17" s="19" t="s">
        <v>249</v>
      </c>
      <c r="L17" s="19"/>
      <c r="M17" s="19"/>
      <c r="N17" s="19" t="s">
        <v>256</v>
      </c>
      <c r="O17" s="48">
        <v>50000</v>
      </c>
      <c r="P17" s="48"/>
      <c r="Q17" s="48"/>
      <c r="R17" s="48"/>
      <c r="S17" s="48"/>
      <c r="T17" s="48"/>
      <c r="U17" s="48">
        <v>50000</v>
      </c>
      <c r="V17" s="98">
        <v>7</v>
      </c>
      <c r="W17" s="98">
        <v>1</v>
      </c>
      <c r="X17" s="98">
        <v>6</v>
      </c>
      <c r="Y17" s="28" t="s">
        <v>36</v>
      </c>
    </row>
    <row r="18" spans="2:25" ht="50.1" customHeight="1" x14ac:dyDescent="0.25">
      <c r="B18" s="36">
        <v>12</v>
      </c>
      <c r="C18" s="32" t="s">
        <v>38</v>
      </c>
      <c r="D18" s="16" t="s">
        <v>39</v>
      </c>
      <c r="E18" s="16" t="s">
        <v>40</v>
      </c>
      <c r="F18" s="16" t="s">
        <v>30</v>
      </c>
      <c r="G18" s="16" t="s">
        <v>37</v>
      </c>
      <c r="H18" s="16" t="s">
        <v>31</v>
      </c>
      <c r="I18" s="16">
        <v>2007</v>
      </c>
      <c r="J18" s="16"/>
      <c r="K18" s="16" t="s">
        <v>41</v>
      </c>
      <c r="L18" s="16" t="s">
        <v>22</v>
      </c>
      <c r="M18" s="16" t="s">
        <v>42</v>
      </c>
      <c r="N18" s="16" t="s">
        <v>43</v>
      </c>
      <c r="O18" s="129">
        <f>22291350+1384100</f>
        <v>23675450</v>
      </c>
      <c r="P18" s="129"/>
      <c r="Q18" s="50">
        <v>210000</v>
      </c>
      <c r="R18" s="50">
        <v>90000</v>
      </c>
      <c r="S18" s="60">
        <v>100000</v>
      </c>
      <c r="T18" s="60">
        <v>6750</v>
      </c>
      <c r="U18" s="60">
        <f t="shared" ref="U18" si="0">SUM(O18:T18)</f>
        <v>24082200</v>
      </c>
      <c r="V18" s="18" t="s">
        <v>44</v>
      </c>
      <c r="W18" s="16">
        <v>10</v>
      </c>
      <c r="X18" s="16">
        <v>35</v>
      </c>
      <c r="Y18" s="29" t="s">
        <v>36</v>
      </c>
    </row>
    <row r="19" spans="2:25" ht="50.1" customHeight="1" x14ac:dyDescent="0.25">
      <c r="B19" s="36">
        <v>13</v>
      </c>
      <c r="C19" s="33" t="s">
        <v>27</v>
      </c>
      <c r="D19" s="4" t="s">
        <v>28</v>
      </c>
      <c r="E19" s="4" t="s">
        <v>29</v>
      </c>
      <c r="F19" s="4" t="s">
        <v>30</v>
      </c>
      <c r="G19" s="4" t="s">
        <v>26</v>
      </c>
      <c r="H19" s="4" t="s">
        <v>31</v>
      </c>
      <c r="I19" s="4">
        <v>2005</v>
      </c>
      <c r="J19" s="4"/>
      <c r="K19" s="4" t="s">
        <v>32</v>
      </c>
      <c r="L19" s="4" t="s">
        <v>22</v>
      </c>
      <c r="M19" s="4" t="s">
        <v>33</v>
      </c>
      <c r="N19" s="4" t="s">
        <v>34</v>
      </c>
      <c r="O19" s="124">
        <f>3744409+255430</f>
        <v>3999839</v>
      </c>
      <c r="P19" s="124"/>
      <c r="Q19" s="51">
        <v>175000</v>
      </c>
      <c r="R19" s="51">
        <v>75000</v>
      </c>
      <c r="S19" s="59">
        <v>100000</v>
      </c>
      <c r="T19" s="59">
        <v>1650</v>
      </c>
      <c r="U19" s="59">
        <f>SUM(O19:T19)</f>
        <v>4351489</v>
      </c>
      <c r="V19" s="6" t="s">
        <v>35</v>
      </c>
      <c r="W19" s="4">
        <v>6</v>
      </c>
      <c r="X19" s="4">
        <v>5</v>
      </c>
      <c r="Y19" s="30" t="s">
        <v>36</v>
      </c>
    </row>
    <row r="20" spans="2:25" ht="50.1" customHeight="1" x14ac:dyDescent="0.25">
      <c r="B20" s="37">
        <v>14</v>
      </c>
      <c r="C20" s="21" t="s">
        <v>232</v>
      </c>
      <c r="D20" s="16" t="s">
        <v>233</v>
      </c>
      <c r="E20" s="17" t="s">
        <v>234</v>
      </c>
      <c r="F20" s="17" t="s">
        <v>30</v>
      </c>
      <c r="G20" s="17" t="s">
        <v>37</v>
      </c>
      <c r="H20" s="17" t="s">
        <v>235</v>
      </c>
      <c r="I20" s="17">
        <v>2007</v>
      </c>
      <c r="J20" s="4"/>
      <c r="K20" s="4" t="s">
        <v>236</v>
      </c>
      <c r="L20" s="17" t="s">
        <v>22</v>
      </c>
      <c r="M20" s="17" t="s">
        <v>237</v>
      </c>
      <c r="N20" s="17" t="s">
        <v>238</v>
      </c>
      <c r="O20" s="52">
        <v>21700000</v>
      </c>
      <c r="P20" s="52">
        <v>3000000</v>
      </c>
      <c r="Q20" s="51"/>
      <c r="R20" s="51"/>
      <c r="S20" s="59"/>
      <c r="T20" s="52">
        <v>1000</v>
      </c>
      <c r="U20" s="97">
        <f>SUM(O20:T20)</f>
        <v>24701000</v>
      </c>
      <c r="V20" s="6" t="s">
        <v>239</v>
      </c>
      <c r="W20" s="4">
        <v>16</v>
      </c>
      <c r="X20" s="4">
        <f>51-W20</f>
        <v>35</v>
      </c>
      <c r="Y20" s="30" t="s">
        <v>36</v>
      </c>
    </row>
    <row r="21" spans="2:25" ht="50.1" customHeight="1" x14ac:dyDescent="0.25">
      <c r="B21" s="36">
        <v>15</v>
      </c>
      <c r="C21" s="33" t="s">
        <v>46</v>
      </c>
      <c r="D21" s="4" t="s">
        <v>47</v>
      </c>
      <c r="E21" s="4" t="s">
        <v>48</v>
      </c>
      <c r="F21" s="4" t="s">
        <v>30</v>
      </c>
      <c r="G21" s="4" t="s">
        <v>37</v>
      </c>
      <c r="H21" s="4" t="s">
        <v>31</v>
      </c>
      <c r="I21" s="4">
        <v>2000</v>
      </c>
      <c r="J21" s="4" t="s">
        <v>49</v>
      </c>
      <c r="K21" s="4" t="s">
        <v>41</v>
      </c>
      <c r="L21" s="4" t="s">
        <v>22</v>
      </c>
      <c r="M21" s="4">
        <v>1401</v>
      </c>
      <c r="N21" s="4" t="s">
        <v>50</v>
      </c>
      <c r="O21" s="123">
        <v>22084189.780000001</v>
      </c>
      <c r="P21" s="123"/>
      <c r="Q21" s="53">
        <v>210000</v>
      </c>
      <c r="R21" s="53">
        <v>90000</v>
      </c>
      <c r="S21" s="58">
        <v>100000</v>
      </c>
      <c r="T21" s="58">
        <v>6750</v>
      </c>
      <c r="U21" s="58">
        <f>SUM(O21:T21)</f>
        <v>22490939.780000001</v>
      </c>
      <c r="V21" s="6" t="s">
        <v>51</v>
      </c>
      <c r="W21" s="4">
        <v>19</v>
      </c>
      <c r="X21" s="4">
        <v>16</v>
      </c>
      <c r="Y21" s="30" t="s">
        <v>36</v>
      </c>
    </row>
    <row r="22" spans="2:25" s="117" customFormat="1" ht="50.1" customHeight="1" x14ac:dyDescent="0.2">
      <c r="B22" s="118">
        <v>16</v>
      </c>
      <c r="C22" s="119" t="s">
        <v>294</v>
      </c>
      <c r="D22" s="120" t="s">
        <v>295</v>
      </c>
      <c r="E22" s="120" t="s">
        <v>296</v>
      </c>
      <c r="F22" s="120" t="s">
        <v>57</v>
      </c>
      <c r="G22" s="120" t="s">
        <v>26</v>
      </c>
      <c r="H22" s="120" t="s">
        <v>297</v>
      </c>
      <c r="I22" s="120">
        <v>2022</v>
      </c>
      <c r="J22" s="120"/>
      <c r="K22" s="120" t="s">
        <v>298</v>
      </c>
      <c r="L22" s="120" t="s">
        <v>57</v>
      </c>
      <c r="M22" s="120" t="s">
        <v>299</v>
      </c>
      <c r="N22" s="120" t="s">
        <v>300</v>
      </c>
      <c r="O22" s="120">
        <v>1324950</v>
      </c>
      <c r="P22" s="120">
        <v>45000</v>
      </c>
      <c r="Q22" s="120"/>
      <c r="R22" s="120"/>
      <c r="S22" s="120"/>
      <c r="T22" s="120">
        <v>1000</v>
      </c>
      <c r="U22" s="121">
        <f>SUM(O22:T22)</f>
        <v>1370950</v>
      </c>
      <c r="V22" s="122" t="s">
        <v>60</v>
      </c>
      <c r="W22" s="120">
        <v>3</v>
      </c>
      <c r="X22" s="120">
        <v>5</v>
      </c>
      <c r="Y22" s="120" t="s">
        <v>36</v>
      </c>
    </row>
    <row r="23" spans="2:25" s="11" customFormat="1" ht="50.1" customHeight="1" x14ac:dyDescent="0.2">
      <c r="B23" s="37">
        <v>17</v>
      </c>
      <c r="C23" s="33" t="s">
        <v>52</v>
      </c>
      <c r="D23" s="4" t="s">
        <v>53</v>
      </c>
      <c r="E23" s="4" t="s">
        <v>54</v>
      </c>
      <c r="F23" s="4" t="s">
        <v>55</v>
      </c>
      <c r="G23" s="4" t="s">
        <v>26</v>
      </c>
      <c r="H23" s="4" t="s">
        <v>31</v>
      </c>
      <c r="I23" s="4">
        <v>2004</v>
      </c>
      <c r="J23" s="4"/>
      <c r="K23" s="4" t="s">
        <v>56</v>
      </c>
      <c r="L23" s="4" t="s">
        <v>57</v>
      </c>
      <c r="M23" s="4" t="s">
        <v>58</v>
      </c>
      <c r="N23" s="4" t="s">
        <v>59</v>
      </c>
      <c r="O23" s="59">
        <v>819500</v>
      </c>
      <c r="P23" s="59">
        <v>32860</v>
      </c>
      <c r="Q23" s="51"/>
      <c r="R23" s="51">
        <v>78000</v>
      </c>
      <c r="S23" s="59"/>
      <c r="T23" s="59">
        <v>1000</v>
      </c>
      <c r="U23" s="59">
        <f t="shared" ref="U23:U34" si="1">SUM(O23:T23)</f>
        <v>931360</v>
      </c>
      <c r="V23" s="6" t="s">
        <v>60</v>
      </c>
      <c r="W23" s="4">
        <v>3</v>
      </c>
      <c r="X23" s="6">
        <f t="shared" ref="X23" si="2">+V23-W23</f>
        <v>5</v>
      </c>
      <c r="Y23" s="30" t="s">
        <v>36</v>
      </c>
    </row>
    <row r="24" spans="2:25" s="11" customFormat="1" ht="50.1" customHeight="1" x14ac:dyDescent="0.2">
      <c r="B24" s="37">
        <v>18</v>
      </c>
      <c r="C24" s="33" t="s">
        <v>61</v>
      </c>
      <c r="D24" s="4" t="s">
        <v>62</v>
      </c>
      <c r="E24" s="4" t="s">
        <v>63</v>
      </c>
      <c r="F24" s="4" t="s">
        <v>55</v>
      </c>
      <c r="G24" s="4" t="s">
        <v>26</v>
      </c>
      <c r="H24" s="4" t="s">
        <v>31</v>
      </c>
      <c r="I24" s="4">
        <v>2006</v>
      </c>
      <c r="J24" s="4"/>
      <c r="K24" s="4" t="s">
        <v>64</v>
      </c>
      <c r="L24" s="4" t="s">
        <v>65</v>
      </c>
      <c r="M24" s="4" t="s">
        <v>66</v>
      </c>
      <c r="N24" s="4" t="s">
        <v>67</v>
      </c>
      <c r="O24" s="59">
        <v>18273</v>
      </c>
      <c r="P24" s="59">
        <v>894</v>
      </c>
      <c r="Q24" s="51"/>
      <c r="R24" s="51"/>
      <c r="S24" s="59"/>
      <c r="T24" s="59">
        <v>1000</v>
      </c>
      <c r="U24" s="59">
        <f t="shared" si="1"/>
        <v>20167</v>
      </c>
      <c r="V24" s="6" t="s">
        <v>68</v>
      </c>
      <c r="W24" s="4">
        <v>2</v>
      </c>
      <c r="X24" s="6" t="s">
        <v>128</v>
      </c>
      <c r="Y24" s="30" t="s">
        <v>36</v>
      </c>
    </row>
    <row r="25" spans="2:25" s="12" customFormat="1" ht="50.1" customHeight="1" x14ac:dyDescent="0.25">
      <c r="B25" s="37">
        <v>19</v>
      </c>
      <c r="C25" s="33" t="s">
        <v>69</v>
      </c>
      <c r="D25" s="4" t="s">
        <v>70</v>
      </c>
      <c r="E25" s="4" t="s">
        <v>301</v>
      </c>
      <c r="F25" s="4" t="s">
        <v>55</v>
      </c>
      <c r="G25" s="4" t="s">
        <v>37</v>
      </c>
      <c r="H25" s="4" t="s">
        <v>31</v>
      </c>
      <c r="I25" s="4">
        <v>2009</v>
      </c>
      <c r="J25" s="4"/>
      <c r="K25" s="4" t="s">
        <v>64</v>
      </c>
      <c r="L25" s="4" t="s">
        <v>57</v>
      </c>
      <c r="M25" s="4" t="s">
        <v>71</v>
      </c>
      <c r="N25" s="4">
        <v>12.7</v>
      </c>
      <c r="O25" s="59">
        <v>193750</v>
      </c>
      <c r="P25" s="59">
        <v>40000</v>
      </c>
      <c r="Q25" s="51"/>
      <c r="R25" s="51"/>
      <c r="S25" s="59"/>
      <c r="T25" s="59">
        <v>1000</v>
      </c>
      <c r="U25" s="59">
        <f t="shared" si="1"/>
        <v>234750</v>
      </c>
      <c r="V25" s="6" t="s">
        <v>68</v>
      </c>
      <c r="W25" s="4">
        <v>2</v>
      </c>
      <c r="X25" s="6" t="s">
        <v>128</v>
      </c>
      <c r="Y25" s="30" t="s">
        <v>36</v>
      </c>
    </row>
    <row r="26" spans="2:25" s="11" customFormat="1" ht="50.1" customHeight="1" x14ac:dyDescent="0.2">
      <c r="B26" s="37">
        <v>20</v>
      </c>
      <c r="C26" s="33" t="s">
        <v>72</v>
      </c>
      <c r="D26" s="4" t="s">
        <v>73</v>
      </c>
      <c r="E26" s="4" t="s">
        <v>74</v>
      </c>
      <c r="F26" s="4" t="s">
        <v>55</v>
      </c>
      <c r="G26" s="4" t="s">
        <v>26</v>
      </c>
      <c r="H26" s="4" t="s">
        <v>31</v>
      </c>
      <c r="I26" s="4">
        <v>2005</v>
      </c>
      <c r="J26" s="4"/>
      <c r="K26" s="4" t="s">
        <v>64</v>
      </c>
      <c r="L26" s="4" t="s">
        <v>57</v>
      </c>
      <c r="M26" s="4" t="s">
        <v>75</v>
      </c>
      <c r="N26" s="4" t="s">
        <v>76</v>
      </c>
      <c r="O26" s="59">
        <v>301500</v>
      </c>
      <c r="P26" s="59">
        <v>48500</v>
      </c>
      <c r="Q26" s="51"/>
      <c r="R26" s="51">
        <v>35000</v>
      </c>
      <c r="S26" s="59"/>
      <c r="T26" s="59">
        <v>1000</v>
      </c>
      <c r="U26" s="59">
        <f t="shared" si="1"/>
        <v>386000</v>
      </c>
      <c r="V26" s="6" t="s">
        <v>77</v>
      </c>
      <c r="W26" s="4">
        <v>2</v>
      </c>
      <c r="X26" s="6">
        <f t="shared" ref="X26:X29" si="3">+V26-W26</f>
        <v>7</v>
      </c>
      <c r="Y26" s="30" t="s">
        <v>36</v>
      </c>
    </row>
    <row r="27" spans="2:25" s="11" customFormat="1" ht="50.1" customHeight="1" x14ac:dyDescent="0.2">
      <c r="B27" s="37">
        <v>21</v>
      </c>
      <c r="C27" s="33" t="s">
        <v>78</v>
      </c>
      <c r="D27" s="4" t="s">
        <v>79</v>
      </c>
      <c r="E27" s="4" t="s">
        <v>302</v>
      </c>
      <c r="F27" s="4" t="s">
        <v>55</v>
      </c>
      <c r="G27" s="4" t="s">
        <v>26</v>
      </c>
      <c r="H27" s="4" t="s">
        <v>31</v>
      </c>
      <c r="I27" s="4">
        <v>2009</v>
      </c>
      <c r="J27" s="4"/>
      <c r="K27" s="4" t="s">
        <v>64</v>
      </c>
      <c r="L27" s="4" t="s">
        <v>80</v>
      </c>
      <c r="M27" s="4" t="s">
        <v>81</v>
      </c>
      <c r="N27" s="4" t="s">
        <v>82</v>
      </c>
      <c r="O27" s="59">
        <v>76311</v>
      </c>
      <c r="P27" s="59">
        <v>10000</v>
      </c>
      <c r="Q27" s="51"/>
      <c r="R27" s="51"/>
      <c r="S27" s="59"/>
      <c r="T27" s="59">
        <v>1000</v>
      </c>
      <c r="U27" s="59">
        <f t="shared" si="1"/>
        <v>87311</v>
      </c>
      <c r="V27" s="6" t="s">
        <v>83</v>
      </c>
      <c r="W27" s="4">
        <v>2</v>
      </c>
      <c r="X27" s="6">
        <f t="shared" si="3"/>
        <v>8</v>
      </c>
      <c r="Y27" s="30" t="s">
        <v>36</v>
      </c>
    </row>
    <row r="28" spans="2:25" s="11" customFormat="1" ht="50.1" customHeight="1" x14ac:dyDescent="0.2">
      <c r="B28" s="37">
        <v>22</v>
      </c>
      <c r="C28" s="33" t="s">
        <v>84</v>
      </c>
      <c r="D28" s="4" t="s">
        <v>85</v>
      </c>
      <c r="E28" s="4" t="s">
        <v>86</v>
      </c>
      <c r="F28" s="4" t="s">
        <v>55</v>
      </c>
      <c r="G28" s="4" t="s">
        <v>26</v>
      </c>
      <c r="H28" s="4" t="s">
        <v>31</v>
      </c>
      <c r="I28" s="4">
        <v>2007</v>
      </c>
      <c r="J28" s="4"/>
      <c r="K28" s="4" t="s">
        <v>87</v>
      </c>
      <c r="L28" s="4" t="s">
        <v>57</v>
      </c>
      <c r="M28" s="4" t="s">
        <v>88</v>
      </c>
      <c r="N28" s="4" t="s">
        <v>89</v>
      </c>
      <c r="O28" s="59">
        <v>366300</v>
      </c>
      <c r="P28" s="59">
        <v>58700</v>
      </c>
      <c r="Q28" s="51"/>
      <c r="R28" s="51">
        <v>26000</v>
      </c>
      <c r="S28" s="59"/>
      <c r="T28" s="59">
        <v>1000</v>
      </c>
      <c r="U28" s="59">
        <f t="shared" si="1"/>
        <v>452000</v>
      </c>
      <c r="V28" s="6" t="s">
        <v>90</v>
      </c>
      <c r="W28" s="4">
        <v>2</v>
      </c>
      <c r="X28" s="6">
        <f t="shared" si="3"/>
        <v>5</v>
      </c>
      <c r="Y28" s="30" t="s">
        <v>36</v>
      </c>
    </row>
    <row r="29" spans="2:25" s="11" customFormat="1" ht="50.1" customHeight="1" x14ac:dyDescent="0.2">
      <c r="B29" s="37">
        <v>23</v>
      </c>
      <c r="C29" s="33" t="s">
        <v>91</v>
      </c>
      <c r="D29" s="4" t="s">
        <v>92</v>
      </c>
      <c r="E29" s="4" t="s">
        <v>93</v>
      </c>
      <c r="F29" s="4" t="s">
        <v>55</v>
      </c>
      <c r="G29" s="4" t="s">
        <v>26</v>
      </c>
      <c r="H29" s="4" t="s">
        <v>31</v>
      </c>
      <c r="I29" s="4">
        <v>2004</v>
      </c>
      <c r="J29" s="4"/>
      <c r="K29" s="4" t="s">
        <v>64</v>
      </c>
      <c r="L29" s="4" t="s">
        <v>57</v>
      </c>
      <c r="M29" s="4">
        <v>7.66</v>
      </c>
      <c r="N29" s="4" t="s">
        <v>94</v>
      </c>
      <c r="O29" s="59">
        <v>75000</v>
      </c>
      <c r="P29" s="59">
        <v>25000</v>
      </c>
      <c r="Q29" s="51"/>
      <c r="R29" s="51">
        <v>35000</v>
      </c>
      <c r="S29" s="59"/>
      <c r="T29" s="59">
        <v>1000</v>
      </c>
      <c r="U29" s="59">
        <f t="shared" si="1"/>
        <v>136000</v>
      </c>
      <c r="V29" s="6" t="s">
        <v>90</v>
      </c>
      <c r="W29" s="4">
        <v>2</v>
      </c>
      <c r="X29" s="6">
        <f t="shared" si="3"/>
        <v>5</v>
      </c>
      <c r="Y29" s="30" t="s">
        <v>36</v>
      </c>
    </row>
    <row r="30" spans="2:25" s="11" customFormat="1" ht="50.1" customHeight="1" x14ac:dyDescent="0.2">
      <c r="B30" s="37">
        <v>24</v>
      </c>
      <c r="C30" s="33" t="s">
        <v>95</v>
      </c>
      <c r="D30" s="4" t="s">
        <v>96</v>
      </c>
      <c r="E30" s="4" t="s">
        <v>97</v>
      </c>
      <c r="F30" s="4" t="s">
        <v>98</v>
      </c>
      <c r="G30" s="4" t="s">
        <v>26</v>
      </c>
      <c r="H30" s="4" t="s">
        <v>31</v>
      </c>
      <c r="I30" s="4">
        <v>2014</v>
      </c>
      <c r="J30" s="4"/>
      <c r="K30" s="4" t="s">
        <v>87</v>
      </c>
      <c r="L30" s="4" t="s">
        <v>99</v>
      </c>
      <c r="M30" s="4">
        <v>6.92</v>
      </c>
      <c r="N30" s="4" t="s">
        <v>100</v>
      </c>
      <c r="O30" s="59">
        <v>32500</v>
      </c>
      <c r="P30" s="59">
        <v>1000</v>
      </c>
      <c r="Q30" s="51">
        <v>5500</v>
      </c>
      <c r="R30" s="51"/>
      <c r="S30" s="59"/>
      <c r="T30" s="59">
        <v>1000</v>
      </c>
      <c r="U30" s="59">
        <f t="shared" si="1"/>
        <v>40000</v>
      </c>
      <c r="V30" s="6" t="s">
        <v>90</v>
      </c>
      <c r="W30" s="4">
        <v>2</v>
      </c>
      <c r="X30" s="6" t="s">
        <v>101</v>
      </c>
      <c r="Y30" s="30" t="s">
        <v>36</v>
      </c>
    </row>
    <row r="31" spans="2:25" s="11" customFormat="1" ht="50.1" customHeight="1" x14ac:dyDescent="0.2">
      <c r="B31" s="37">
        <v>25</v>
      </c>
      <c r="C31" s="33" t="s">
        <v>102</v>
      </c>
      <c r="D31" s="4" t="s">
        <v>103</v>
      </c>
      <c r="E31" s="4" t="s">
        <v>104</v>
      </c>
      <c r="F31" s="4" t="s">
        <v>98</v>
      </c>
      <c r="G31" s="4" t="s">
        <v>26</v>
      </c>
      <c r="H31" s="4" t="s">
        <v>31</v>
      </c>
      <c r="I31" s="4">
        <v>2017</v>
      </c>
      <c r="J31" s="4"/>
      <c r="K31" s="4" t="s">
        <v>64</v>
      </c>
      <c r="L31" s="4" t="s">
        <v>99</v>
      </c>
      <c r="M31" s="4">
        <v>4.74</v>
      </c>
      <c r="N31" s="4" t="s">
        <v>105</v>
      </c>
      <c r="O31" s="59">
        <v>45</v>
      </c>
      <c r="P31" s="59"/>
      <c r="Q31" s="51"/>
      <c r="R31" s="51"/>
      <c r="S31" s="59"/>
      <c r="T31" s="59"/>
      <c r="U31" s="59">
        <v>45</v>
      </c>
      <c r="V31" s="6" t="s">
        <v>77</v>
      </c>
      <c r="W31" s="4">
        <v>2</v>
      </c>
      <c r="X31" s="6" t="s">
        <v>90</v>
      </c>
      <c r="Y31" s="30" t="s">
        <v>36</v>
      </c>
    </row>
    <row r="32" spans="2:25" s="11" customFormat="1" ht="50.1" customHeight="1" x14ac:dyDescent="0.2">
      <c r="B32" s="37">
        <v>26</v>
      </c>
      <c r="C32" s="33" t="s">
        <v>106</v>
      </c>
      <c r="D32" s="4" t="s">
        <v>107</v>
      </c>
      <c r="E32" s="4" t="s">
        <v>97</v>
      </c>
      <c r="F32" s="4" t="s">
        <v>98</v>
      </c>
      <c r="G32" s="4" t="s">
        <v>26</v>
      </c>
      <c r="H32" s="4" t="s">
        <v>31</v>
      </c>
      <c r="I32" s="4">
        <v>2016</v>
      </c>
      <c r="J32" s="4"/>
      <c r="K32" s="4" t="s">
        <v>64</v>
      </c>
      <c r="L32" s="4" t="s">
        <v>99</v>
      </c>
      <c r="M32" s="4">
        <v>6.92</v>
      </c>
      <c r="N32" s="4" t="s">
        <v>100</v>
      </c>
      <c r="O32" s="59">
        <v>45000</v>
      </c>
      <c r="P32" s="59">
        <v>1000</v>
      </c>
      <c r="Q32" s="51">
        <v>5500</v>
      </c>
      <c r="R32" s="51"/>
      <c r="S32" s="59"/>
      <c r="T32" s="59"/>
      <c r="U32" s="59">
        <f t="shared" si="1"/>
        <v>51500</v>
      </c>
      <c r="V32" s="6" t="s">
        <v>90</v>
      </c>
      <c r="W32" s="4">
        <v>2</v>
      </c>
      <c r="X32" s="6" t="s">
        <v>101</v>
      </c>
      <c r="Y32" s="30" t="s">
        <v>36</v>
      </c>
    </row>
    <row r="33" spans="2:25" s="11" customFormat="1" ht="50.1" customHeight="1" x14ac:dyDescent="0.2">
      <c r="B33" s="37">
        <v>27</v>
      </c>
      <c r="C33" s="33" t="s">
        <v>108</v>
      </c>
      <c r="D33" s="4" t="s">
        <v>109</v>
      </c>
      <c r="E33" s="4" t="s">
        <v>110</v>
      </c>
      <c r="F33" s="4" t="s">
        <v>55</v>
      </c>
      <c r="G33" s="4" t="s">
        <v>26</v>
      </c>
      <c r="H33" s="4" t="s">
        <v>31</v>
      </c>
      <c r="I33" s="4">
        <v>2002</v>
      </c>
      <c r="J33" s="4"/>
      <c r="K33" s="4" t="s">
        <v>111</v>
      </c>
      <c r="L33" s="4" t="s">
        <v>57</v>
      </c>
      <c r="M33" s="4" t="s">
        <v>112</v>
      </c>
      <c r="N33" s="4" t="s">
        <v>113</v>
      </c>
      <c r="O33" s="59">
        <v>661113</v>
      </c>
      <c r="P33" s="59">
        <v>25675</v>
      </c>
      <c r="Q33" s="51"/>
      <c r="R33" s="51">
        <v>35000</v>
      </c>
      <c r="S33" s="59"/>
      <c r="T33" s="59">
        <v>1000</v>
      </c>
      <c r="U33" s="59">
        <f t="shared" si="1"/>
        <v>722788</v>
      </c>
      <c r="V33" s="6" t="s">
        <v>60</v>
      </c>
      <c r="W33" s="4">
        <v>3</v>
      </c>
      <c r="X33" s="6">
        <f t="shared" ref="X33:X34" si="4">+V33-W33</f>
        <v>5</v>
      </c>
      <c r="Y33" s="30" t="s">
        <v>36</v>
      </c>
    </row>
    <row r="34" spans="2:25" s="11" customFormat="1" ht="50.1" customHeight="1" x14ac:dyDescent="0.2">
      <c r="B34" s="37">
        <v>28</v>
      </c>
      <c r="C34" s="33" t="s">
        <v>114</v>
      </c>
      <c r="D34" s="4" t="s">
        <v>115</v>
      </c>
      <c r="E34" s="4" t="s">
        <v>116</v>
      </c>
      <c r="F34" s="4" t="s">
        <v>55</v>
      </c>
      <c r="G34" s="4" t="s">
        <v>37</v>
      </c>
      <c r="H34" s="4" t="s">
        <v>31</v>
      </c>
      <c r="I34" s="4">
        <v>2009</v>
      </c>
      <c r="J34" s="4"/>
      <c r="K34" s="4" t="s">
        <v>111</v>
      </c>
      <c r="L34" s="4" t="s">
        <v>117</v>
      </c>
      <c r="M34" s="4" t="s">
        <v>71</v>
      </c>
      <c r="N34" s="4">
        <v>12.7</v>
      </c>
      <c r="O34" s="59">
        <v>193750</v>
      </c>
      <c r="P34" s="59">
        <v>40000</v>
      </c>
      <c r="Q34" s="51"/>
      <c r="R34" s="51"/>
      <c r="S34" s="59"/>
      <c r="T34" s="59">
        <v>1000</v>
      </c>
      <c r="U34" s="59">
        <f t="shared" si="1"/>
        <v>234750</v>
      </c>
      <c r="V34" s="6" t="s">
        <v>118</v>
      </c>
      <c r="W34" s="4">
        <v>2</v>
      </c>
      <c r="X34" s="6">
        <f t="shared" si="4"/>
        <v>10</v>
      </c>
      <c r="Y34" s="30" t="s">
        <v>36</v>
      </c>
    </row>
    <row r="35" spans="2:25" s="11" customFormat="1" ht="50.1" customHeight="1" x14ac:dyDescent="0.2">
      <c r="B35" s="37">
        <v>29</v>
      </c>
      <c r="C35" s="33" t="s">
        <v>119</v>
      </c>
      <c r="D35" s="4" t="s">
        <v>120</v>
      </c>
      <c r="E35" s="4" t="s">
        <v>121</v>
      </c>
      <c r="F35" s="4" t="s">
        <v>55</v>
      </c>
      <c r="G35" s="4" t="s">
        <v>26</v>
      </c>
      <c r="H35" s="4" t="s">
        <v>31</v>
      </c>
      <c r="I35" s="4">
        <v>1998</v>
      </c>
      <c r="J35" s="4"/>
      <c r="K35" s="4" t="s">
        <v>111</v>
      </c>
      <c r="L35" s="4" t="s">
        <v>57</v>
      </c>
      <c r="M35" s="4" t="s">
        <v>122</v>
      </c>
      <c r="N35" s="4" t="s">
        <v>123</v>
      </c>
      <c r="O35" s="59">
        <v>240405</v>
      </c>
      <c r="P35" s="59">
        <v>11684</v>
      </c>
      <c r="Q35" s="51"/>
      <c r="R35" s="51">
        <v>42000</v>
      </c>
      <c r="S35" s="59"/>
      <c r="T35" s="59">
        <v>1000</v>
      </c>
      <c r="U35" s="59">
        <f>SUM(O35:T35)</f>
        <v>295089</v>
      </c>
      <c r="V35" s="6" t="s">
        <v>68</v>
      </c>
      <c r="W35" s="4">
        <v>2</v>
      </c>
      <c r="X35" s="6">
        <f>+V35-W35</f>
        <v>4</v>
      </c>
      <c r="Y35" s="30" t="s">
        <v>36</v>
      </c>
    </row>
    <row r="36" spans="2:25" s="11" customFormat="1" ht="50.1" customHeight="1" x14ac:dyDescent="0.2">
      <c r="B36" s="37">
        <v>30</v>
      </c>
      <c r="C36" s="34" t="s">
        <v>124</v>
      </c>
      <c r="D36" s="10" t="s">
        <v>125</v>
      </c>
      <c r="E36" s="4" t="s">
        <v>126</v>
      </c>
      <c r="F36" s="4" t="s">
        <v>98</v>
      </c>
      <c r="G36" s="4" t="s">
        <v>26</v>
      </c>
      <c r="H36" s="4" t="s">
        <v>31</v>
      </c>
      <c r="I36" s="10">
        <v>2016</v>
      </c>
      <c r="J36" s="4"/>
      <c r="K36" s="4" t="s">
        <v>111</v>
      </c>
      <c r="L36" s="4" t="s">
        <v>57</v>
      </c>
      <c r="M36" s="4"/>
      <c r="N36" s="10" t="s">
        <v>127</v>
      </c>
      <c r="O36" s="124">
        <v>75000</v>
      </c>
      <c r="P36" s="124"/>
      <c r="Q36" s="51">
        <v>4000</v>
      </c>
      <c r="R36" s="51"/>
      <c r="S36" s="59"/>
      <c r="T36" s="59">
        <v>1000</v>
      </c>
      <c r="U36" s="59">
        <f>SUM(O36:T36)</f>
        <v>80000</v>
      </c>
      <c r="V36" s="6" t="s">
        <v>68</v>
      </c>
      <c r="W36" s="4">
        <v>2</v>
      </c>
      <c r="X36" s="6" t="s">
        <v>128</v>
      </c>
      <c r="Y36" s="30" t="s">
        <v>36</v>
      </c>
    </row>
    <row r="37" spans="2:25" s="11" customFormat="1" ht="50.1" customHeight="1" x14ac:dyDescent="0.2">
      <c r="B37" s="37">
        <v>31</v>
      </c>
      <c r="C37" s="33" t="s">
        <v>129</v>
      </c>
      <c r="D37" s="4" t="s">
        <v>130</v>
      </c>
      <c r="E37" s="4" t="s">
        <v>131</v>
      </c>
      <c r="F37" s="4" t="s">
        <v>55</v>
      </c>
      <c r="G37" s="4" t="s">
        <v>26</v>
      </c>
      <c r="H37" s="4" t="s">
        <v>31</v>
      </c>
      <c r="I37" s="4">
        <v>1998</v>
      </c>
      <c r="J37" s="4"/>
      <c r="K37" s="4" t="s">
        <v>111</v>
      </c>
      <c r="L37" s="4" t="s">
        <v>57</v>
      </c>
      <c r="M37" s="4" t="s">
        <v>132</v>
      </c>
      <c r="N37" s="4" t="s">
        <v>133</v>
      </c>
      <c r="O37" s="59">
        <v>162274</v>
      </c>
      <c r="P37" s="59">
        <v>12020</v>
      </c>
      <c r="Q37" s="51"/>
      <c r="R37" s="51">
        <v>27000</v>
      </c>
      <c r="S37" s="59"/>
      <c r="T37" s="59">
        <v>1000</v>
      </c>
      <c r="U37" s="59">
        <f>SUM(O37:T37)</f>
        <v>202294</v>
      </c>
      <c r="V37" s="6" t="s">
        <v>68</v>
      </c>
      <c r="W37" s="4">
        <v>2</v>
      </c>
      <c r="X37" s="6">
        <f>+V37-W37</f>
        <v>4</v>
      </c>
      <c r="Y37" s="30" t="s">
        <v>36</v>
      </c>
    </row>
    <row r="38" spans="2:25" s="22" customFormat="1" ht="50.1" customHeight="1" x14ac:dyDescent="0.2">
      <c r="B38" s="36">
        <v>32</v>
      </c>
      <c r="C38" s="33" t="s">
        <v>134</v>
      </c>
      <c r="D38" s="4" t="s">
        <v>135</v>
      </c>
      <c r="E38" s="4" t="s">
        <v>136</v>
      </c>
      <c r="F38" s="4" t="s">
        <v>137</v>
      </c>
      <c r="G38" s="4" t="s">
        <v>26</v>
      </c>
      <c r="H38" s="4" t="s">
        <v>138</v>
      </c>
      <c r="I38" s="4">
        <v>2019</v>
      </c>
      <c r="J38" s="4" t="s">
        <v>139</v>
      </c>
      <c r="K38" s="4" t="s">
        <v>140</v>
      </c>
      <c r="L38" s="4" t="s">
        <v>139</v>
      </c>
      <c r="M38" s="4">
        <v>12.26</v>
      </c>
      <c r="N38" s="4" t="s">
        <v>141</v>
      </c>
      <c r="O38" s="59">
        <v>248335</v>
      </c>
      <c r="P38" s="59">
        <v>134500</v>
      </c>
      <c r="Q38" s="59"/>
      <c r="R38" s="59">
        <v>30000</v>
      </c>
      <c r="S38" s="59"/>
      <c r="T38" s="59"/>
      <c r="U38" s="59">
        <f t="shared" ref="U38:U39" si="5">SUM(O38:T38)</f>
        <v>412835</v>
      </c>
      <c r="V38" s="6" t="s">
        <v>118</v>
      </c>
      <c r="W38" s="4">
        <v>2</v>
      </c>
      <c r="X38" s="4">
        <v>10</v>
      </c>
      <c r="Y38" s="30" t="s">
        <v>142</v>
      </c>
    </row>
    <row r="39" spans="2:25" s="22" customFormat="1" ht="50.1" customHeight="1" x14ac:dyDescent="0.2">
      <c r="B39" s="36">
        <v>33</v>
      </c>
      <c r="C39" s="33" t="s">
        <v>143</v>
      </c>
      <c r="D39" s="4" t="s">
        <v>144</v>
      </c>
      <c r="E39" s="4" t="s">
        <v>136</v>
      </c>
      <c r="F39" s="4" t="s">
        <v>137</v>
      </c>
      <c r="G39" s="4" t="s">
        <v>26</v>
      </c>
      <c r="H39" s="4" t="s">
        <v>138</v>
      </c>
      <c r="I39" s="4">
        <v>2019</v>
      </c>
      <c r="J39" s="4" t="s">
        <v>139</v>
      </c>
      <c r="K39" s="4" t="s">
        <v>140</v>
      </c>
      <c r="L39" s="4" t="s">
        <v>139</v>
      </c>
      <c r="M39" s="4">
        <v>12.26</v>
      </c>
      <c r="N39" s="4" t="s">
        <v>141</v>
      </c>
      <c r="O39" s="59">
        <v>248335</v>
      </c>
      <c r="P39" s="59">
        <v>134500</v>
      </c>
      <c r="Q39" s="59"/>
      <c r="R39" s="59">
        <v>30000</v>
      </c>
      <c r="S39" s="59"/>
      <c r="T39" s="59"/>
      <c r="U39" s="59">
        <f t="shared" si="5"/>
        <v>412835</v>
      </c>
      <c r="V39" s="6" t="s">
        <v>118</v>
      </c>
      <c r="W39" s="4">
        <v>2</v>
      </c>
      <c r="X39" s="4">
        <v>10</v>
      </c>
      <c r="Y39" s="30" t="s">
        <v>145</v>
      </c>
    </row>
    <row r="40" spans="2:25" s="22" customFormat="1" ht="50.1" customHeight="1" x14ac:dyDescent="0.2">
      <c r="B40" s="36">
        <v>34</v>
      </c>
      <c r="C40" s="33" t="s">
        <v>146</v>
      </c>
      <c r="D40" s="4" t="s">
        <v>147</v>
      </c>
      <c r="E40" s="4" t="s">
        <v>148</v>
      </c>
      <c r="F40" s="4" t="s">
        <v>149</v>
      </c>
      <c r="G40" s="4" t="s">
        <v>150</v>
      </c>
      <c r="H40" s="4" t="s">
        <v>151</v>
      </c>
      <c r="I40" s="4">
        <v>2002</v>
      </c>
      <c r="J40" s="4" t="s">
        <v>65</v>
      </c>
      <c r="K40" s="4" t="s">
        <v>152</v>
      </c>
      <c r="L40" s="4" t="s">
        <v>65</v>
      </c>
      <c r="M40" s="4">
        <v>4.2699999999999996</v>
      </c>
      <c r="N40" s="4" t="s">
        <v>153</v>
      </c>
      <c r="O40" s="59">
        <v>33706</v>
      </c>
      <c r="P40" s="59">
        <v>1700</v>
      </c>
      <c r="Q40" s="59"/>
      <c r="R40" s="59">
        <v>700</v>
      </c>
      <c r="S40" s="59"/>
      <c r="T40" s="59">
        <v>1000</v>
      </c>
      <c r="U40" s="59">
        <f>O40+P40+R40+T40</f>
        <v>37106</v>
      </c>
      <c r="V40" s="6" t="s">
        <v>128</v>
      </c>
      <c r="W40" s="4">
        <v>2</v>
      </c>
      <c r="X40" s="4">
        <v>2</v>
      </c>
      <c r="Y40" s="30" t="s">
        <v>154</v>
      </c>
    </row>
    <row r="41" spans="2:25" s="22" customFormat="1" ht="50.1" customHeight="1" x14ac:dyDescent="0.2">
      <c r="B41" s="36">
        <v>35</v>
      </c>
      <c r="C41" s="33" t="s">
        <v>155</v>
      </c>
      <c r="D41" s="4" t="s">
        <v>156</v>
      </c>
      <c r="E41" s="4" t="s">
        <v>157</v>
      </c>
      <c r="F41" s="4" t="s">
        <v>149</v>
      </c>
      <c r="G41" s="4" t="s">
        <v>150</v>
      </c>
      <c r="H41" s="4" t="s">
        <v>158</v>
      </c>
      <c r="I41" s="4">
        <v>2019</v>
      </c>
      <c r="J41" s="4" t="s">
        <v>159</v>
      </c>
      <c r="K41" s="4" t="s">
        <v>160</v>
      </c>
      <c r="L41" s="4" t="s">
        <v>65</v>
      </c>
      <c r="M41" s="4" t="s">
        <v>161</v>
      </c>
      <c r="N41" s="4" t="s">
        <v>162</v>
      </c>
      <c r="O41" s="59">
        <v>33700</v>
      </c>
      <c r="P41" s="59">
        <v>1000</v>
      </c>
      <c r="Q41" s="59"/>
      <c r="R41" s="59"/>
      <c r="S41" s="59"/>
      <c r="T41" s="59">
        <v>1000</v>
      </c>
      <c r="U41" s="59">
        <f t="shared" ref="U41:U42" si="6">SUM(O41:T41)</f>
        <v>35700</v>
      </c>
      <c r="V41" s="6" t="s">
        <v>128</v>
      </c>
      <c r="W41" s="4">
        <v>2</v>
      </c>
      <c r="X41" s="4">
        <v>2</v>
      </c>
      <c r="Y41" s="30" t="s">
        <v>154</v>
      </c>
    </row>
    <row r="42" spans="2:25" s="22" customFormat="1" ht="50.1" customHeight="1" x14ac:dyDescent="0.2">
      <c r="B42" s="36">
        <v>36</v>
      </c>
      <c r="C42" s="33" t="s">
        <v>163</v>
      </c>
      <c r="D42" s="4" t="s">
        <v>164</v>
      </c>
      <c r="E42" s="4" t="s">
        <v>165</v>
      </c>
      <c r="F42" s="4" t="s">
        <v>149</v>
      </c>
      <c r="G42" s="4" t="s">
        <v>150</v>
      </c>
      <c r="H42" s="4" t="s">
        <v>158</v>
      </c>
      <c r="I42" s="4">
        <v>2020</v>
      </c>
      <c r="J42" s="4" t="s">
        <v>159</v>
      </c>
      <c r="K42" s="4" t="s">
        <v>160</v>
      </c>
      <c r="L42" s="4" t="s">
        <v>65</v>
      </c>
      <c r="M42" s="4" t="s">
        <v>161</v>
      </c>
      <c r="N42" s="4" t="s">
        <v>166</v>
      </c>
      <c r="O42" s="59">
        <v>33700</v>
      </c>
      <c r="P42" s="59">
        <v>1000</v>
      </c>
      <c r="Q42" s="59"/>
      <c r="R42" s="59"/>
      <c r="S42" s="59"/>
      <c r="T42" s="59">
        <v>1000</v>
      </c>
      <c r="U42" s="59">
        <f t="shared" si="6"/>
        <v>35700</v>
      </c>
      <c r="V42" s="6" t="s">
        <v>128</v>
      </c>
      <c r="W42" s="4">
        <v>2</v>
      </c>
      <c r="X42" s="4">
        <v>2</v>
      </c>
      <c r="Y42" s="30" t="s">
        <v>154</v>
      </c>
    </row>
    <row r="43" spans="2:25" s="22" customFormat="1" ht="50.1" customHeight="1" x14ac:dyDescent="0.2">
      <c r="B43" s="36">
        <v>37</v>
      </c>
      <c r="C43" s="34" t="s">
        <v>269</v>
      </c>
      <c r="D43" s="4" t="s">
        <v>270</v>
      </c>
      <c r="E43" s="4" t="s">
        <v>271</v>
      </c>
      <c r="F43" s="4" t="s">
        <v>226</v>
      </c>
      <c r="G43" s="4" t="s">
        <v>26</v>
      </c>
      <c r="H43" s="4" t="s">
        <v>26</v>
      </c>
      <c r="I43" s="4">
        <v>2003</v>
      </c>
      <c r="J43" s="4" t="s">
        <v>272</v>
      </c>
      <c r="K43" s="4" t="s">
        <v>273</v>
      </c>
      <c r="L43" s="4" t="s">
        <v>274</v>
      </c>
      <c r="M43" s="25" t="s">
        <v>275</v>
      </c>
      <c r="N43" s="4">
        <v>4.25</v>
      </c>
      <c r="O43" s="51">
        <v>10000</v>
      </c>
      <c r="P43" s="59">
        <v>1500</v>
      </c>
      <c r="Q43" s="59">
        <v>1000</v>
      </c>
      <c r="R43" s="59"/>
      <c r="S43" s="59"/>
      <c r="T43" s="59">
        <v>3000</v>
      </c>
      <c r="U43" s="51">
        <v>10000</v>
      </c>
      <c r="V43" s="6" t="s">
        <v>68</v>
      </c>
      <c r="W43" s="4">
        <v>2</v>
      </c>
      <c r="X43" s="6" t="s">
        <v>128</v>
      </c>
      <c r="Y43" s="30" t="s">
        <v>177</v>
      </c>
    </row>
    <row r="44" spans="2:25" s="22" customFormat="1" ht="50.1" customHeight="1" thickBot="1" x14ac:dyDescent="0.25">
      <c r="B44" s="55">
        <v>38</v>
      </c>
      <c r="C44" s="34" t="s">
        <v>276</v>
      </c>
      <c r="D44" s="4" t="s">
        <v>277</v>
      </c>
      <c r="E44" s="4" t="s">
        <v>278</v>
      </c>
      <c r="F44" s="4" t="s">
        <v>279</v>
      </c>
      <c r="G44" s="4" t="s">
        <v>26</v>
      </c>
      <c r="H44" s="4" t="s">
        <v>280</v>
      </c>
      <c r="I44" s="4">
        <v>1998</v>
      </c>
      <c r="J44" s="38" t="s">
        <v>281</v>
      </c>
      <c r="K44" s="4" t="s">
        <v>282</v>
      </c>
      <c r="L44" s="4" t="s">
        <v>283</v>
      </c>
      <c r="M44" s="25" t="s">
        <v>284</v>
      </c>
      <c r="N44" s="4" t="s">
        <v>285</v>
      </c>
      <c r="O44" s="51">
        <v>10000</v>
      </c>
      <c r="P44" s="59">
        <v>1500</v>
      </c>
      <c r="Q44" s="59">
        <v>1000</v>
      </c>
      <c r="R44" s="59"/>
      <c r="S44" s="59"/>
      <c r="T44" s="59">
        <v>3000</v>
      </c>
      <c r="U44" s="51">
        <f>O44+P44+Q44+T44</f>
        <v>15500</v>
      </c>
      <c r="V44" s="6" t="s">
        <v>68</v>
      </c>
      <c r="W44" s="4">
        <v>2</v>
      </c>
      <c r="X44" s="6" t="s">
        <v>128</v>
      </c>
      <c r="Y44" s="30" t="s">
        <v>177</v>
      </c>
    </row>
    <row r="45" spans="2:25" s="117" customFormat="1" ht="50.1" customHeight="1" thickBot="1" x14ac:dyDescent="0.25">
      <c r="B45" s="113">
        <v>39</v>
      </c>
      <c r="C45" s="114" t="s">
        <v>287</v>
      </c>
      <c r="D45" s="65" t="s">
        <v>288</v>
      </c>
      <c r="E45" s="65" t="s">
        <v>289</v>
      </c>
      <c r="F45" s="65" t="s">
        <v>172</v>
      </c>
      <c r="G45" s="65" t="s">
        <v>150</v>
      </c>
      <c r="H45" s="65" t="s">
        <v>151</v>
      </c>
      <c r="I45" s="65">
        <v>2022</v>
      </c>
      <c r="J45" s="65" t="s">
        <v>179</v>
      </c>
      <c r="K45" s="65" t="s">
        <v>290</v>
      </c>
      <c r="L45" s="65" t="s">
        <v>291</v>
      </c>
      <c r="M45" s="65">
        <v>6.81</v>
      </c>
      <c r="N45" s="65" t="s">
        <v>292</v>
      </c>
      <c r="O45" s="115">
        <v>86000</v>
      </c>
      <c r="P45" s="115">
        <v>1700</v>
      </c>
      <c r="Q45" s="115"/>
      <c r="R45" s="115">
        <v>700</v>
      </c>
      <c r="S45" s="115"/>
      <c r="T45" s="115">
        <v>1000</v>
      </c>
      <c r="U45" s="115">
        <f>O45+P45+Q45+T45</f>
        <v>88700</v>
      </c>
      <c r="V45" s="116" t="s">
        <v>68</v>
      </c>
      <c r="W45" s="65">
        <v>1</v>
      </c>
      <c r="X45" s="65">
        <v>5</v>
      </c>
      <c r="Y45" s="65" t="s">
        <v>293</v>
      </c>
    </row>
    <row r="46" spans="2:25" s="22" customFormat="1" ht="50.1" customHeight="1" x14ac:dyDescent="0.2">
      <c r="B46" s="56">
        <v>40</v>
      </c>
      <c r="C46" s="33" t="s">
        <v>167</v>
      </c>
      <c r="D46" s="4" t="s">
        <v>168</v>
      </c>
      <c r="E46" s="4" t="s">
        <v>169</v>
      </c>
      <c r="F46" s="4" t="s">
        <v>170</v>
      </c>
      <c r="G46" s="4" t="s">
        <v>171</v>
      </c>
      <c r="H46" s="4" t="s">
        <v>171</v>
      </c>
      <c r="I46" s="4">
        <v>2006</v>
      </c>
      <c r="J46" s="4" t="s">
        <v>172</v>
      </c>
      <c r="K46" s="4" t="s">
        <v>173</v>
      </c>
      <c r="L46" s="4" t="s">
        <v>174</v>
      </c>
      <c r="M46" s="4">
        <v>1</v>
      </c>
      <c r="N46" s="4" t="s">
        <v>175</v>
      </c>
      <c r="O46" s="59">
        <v>6094</v>
      </c>
      <c r="P46" s="59"/>
      <c r="Q46" s="59">
        <v>446</v>
      </c>
      <c r="R46" s="59"/>
      <c r="S46" s="59"/>
      <c r="T46" s="59"/>
      <c r="U46" s="59">
        <f t="shared" ref="U46:U49" si="7">SUM(O46:T46)</f>
        <v>6540</v>
      </c>
      <c r="V46" s="6" t="s">
        <v>128</v>
      </c>
      <c r="W46" s="4">
        <v>1</v>
      </c>
      <c r="X46" s="4" t="s">
        <v>176</v>
      </c>
      <c r="Y46" s="30" t="s">
        <v>177</v>
      </c>
    </row>
    <row r="47" spans="2:25" s="23" customFormat="1" ht="50.1" customHeight="1" x14ac:dyDescent="0.25">
      <c r="B47" s="36">
        <v>41</v>
      </c>
      <c r="C47" s="33" t="s">
        <v>178</v>
      </c>
      <c r="D47" s="26" t="s">
        <v>168</v>
      </c>
      <c r="E47" s="4" t="s">
        <v>169</v>
      </c>
      <c r="F47" s="4" t="s">
        <v>170</v>
      </c>
      <c r="G47" s="4" t="s">
        <v>171</v>
      </c>
      <c r="H47" s="4" t="s">
        <v>171</v>
      </c>
      <c r="I47" s="4">
        <v>2006</v>
      </c>
      <c r="J47" s="4" t="s">
        <v>172</v>
      </c>
      <c r="K47" s="4" t="s">
        <v>173</v>
      </c>
      <c r="L47" s="4" t="s">
        <v>179</v>
      </c>
      <c r="M47" s="5">
        <v>1</v>
      </c>
      <c r="N47" s="4" t="s">
        <v>175</v>
      </c>
      <c r="O47" s="59">
        <v>6094</v>
      </c>
      <c r="P47" s="59"/>
      <c r="Q47" s="59">
        <v>446</v>
      </c>
      <c r="R47" s="59"/>
      <c r="S47" s="59"/>
      <c r="T47" s="59"/>
      <c r="U47" s="59">
        <f t="shared" si="7"/>
        <v>6540</v>
      </c>
      <c r="V47" s="6" t="s">
        <v>128</v>
      </c>
      <c r="W47" s="4">
        <v>1</v>
      </c>
      <c r="X47" s="6" t="s">
        <v>176</v>
      </c>
      <c r="Y47" s="30" t="s">
        <v>177</v>
      </c>
    </row>
    <row r="48" spans="2:25" s="23" customFormat="1" ht="50.1" customHeight="1" x14ac:dyDescent="0.25">
      <c r="B48" s="36">
        <v>42</v>
      </c>
      <c r="C48" s="33" t="s">
        <v>180</v>
      </c>
      <c r="D48" s="26" t="s">
        <v>168</v>
      </c>
      <c r="E48" s="4" t="s">
        <v>181</v>
      </c>
      <c r="F48" s="4" t="s">
        <v>170</v>
      </c>
      <c r="G48" s="4" t="s">
        <v>171</v>
      </c>
      <c r="H48" s="4" t="s">
        <v>182</v>
      </c>
      <c r="I48" s="4">
        <v>2016</v>
      </c>
      <c r="J48" s="4" t="s">
        <v>183</v>
      </c>
      <c r="K48" s="4" t="s">
        <v>184</v>
      </c>
      <c r="L48" s="4" t="s">
        <v>185</v>
      </c>
      <c r="M48" s="24">
        <v>1</v>
      </c>
      <c r="N48" s="4" t="s">
        <v>186</v>
      </c>
      <c r="O48" s="54">
        <v>1000</v>
      </c>
      <c r="P48" s="59"/>
      <c r="Q48" s="59">
        <v>400</v>
      </c>
      <c r="R48" s="59"/>
      <c r="S48" s="59"/>
      <c r="T48" s="59"/>
      <c r="U48" s="59">
        <f t="shared" si="7"/>
        <v>1400</v>
      </c>
      <c r="V48" s="6" t="s">
        <v>101</v>
      </c>
      <c r="W48" s="4">
        <v>1</v>
      </c>
      <c r="X48" s="4">
        <v>4</v>
      </c>
      <c r="Y48" s="30" t="s">
        <v>177</v>
      </c>
    </row>
    <row r="49" spans="2:25" s="23" customFormat="1" ht="50.1" customHeight="1" x14ac:dyDescent="0.25">
      <c r="B49" s="36">
        <v>43</v>
      </c>
      <c r="C49" s="33" t="s">
        <v>187</v>
      </c>
      <c r="D49" s="26" t="s">
        <v>168</v>
      </c>
      <c r="E49" s="4" t="s">
        <v>188</v>
      </c>
      <c r="F49" s="4" t="s">
        <v>170</v>
      </c>
      <c r="G49" s="4" t="s">
        <v>171</v>
      </c>
      <c r="H49" s="4" t="s">
        <v>182</v>
      </c>
      <c r="I49" s="4">
        <v>2013</v>
      </c>
      <c r="J49" s="4" t="s">
        <v>189</v>
      </c>
      <c r="K49" s="4" t="s">
        <v>184</v>
      </c>
      <c r="L49" s="4" t="s">
        <v>190</v>
      </c>
      <c r="M49" s="24">
        <v>1</v>
      </c>
      <c r="N49" s="4" t="s">
        <v>191</v>
      </c>
      <c r="O49" s="54">
        <v>1500</v>
      </c>
      <c r="P49" s="59"/>
      <c r="Q49" s="59">
        <v>500</v>
      </c>
      <c r="R49" s="59"/>
      <c r="S49" s="59"/>
      <c r="T49" s="59"/>
      <c r="U49" s="59">
        <f t="shared" si="7"/>
        <v>2000</v>
      </c>
      <c r="V49" s="6" t="s">
        <v>101</v>
      </c>
      <c r="W49" s="4">
        <v>1</v>
      </c>
      <c r="X49" s="4">
        <v>4</v>
      </c>
      <c r="Y49" s="30" t="s">
        <v>177</v>
      </c>
    </row>
    <row r="50" spans="2:25" ht="50.1" customHeight="1" x14ac:dyDescent="0.25">
      <c r="B50" s="37">
        <v>44</v>
      </c>
      <c r="C50" s="57" t="s">
        <v>192</v>
      </c>
      <c r="D50" s="10"/>
      <c r="E50" s="4" t="s">
        <v>193</v>
      </c>
      <c r="F50" s="64" t="s">
        <v>194</v>
      </c>
      <c r="G50" s="64" t="s">
        <v>171</v>
      </c>
      <c r="H50" s="65" t="s">
        <v>171</v>
      </c>
      <c r="I50" s="34">
        <v>2010</v>
      </c>
      <c r="J50" s="4" t="s">
        <v>22</v>
      </c>
      <c r="K50" s="4" t="s">
        <v>195</v>
      </c>
      <c r="L50" s="4" t="s">
        <v>22</v>
      </c>
      <c r="M50" s="10" t="s">
        <v>196</v>
      </c>
      <c r="N50" s="10" t="s">
        <v>197</v>
      </c>
      <c r="O50" s="102">
        <v>3965</v>
      </c>
      <c r="P50" s="4"/>
      <c r="Q50" s="10"/>
      <c r="R50" s="10"/>
      <c r="S50" s="66"/>
      <c r="T50" s="67"/>
      <c r="U50" s="100">
        <v>3965</v>
      </c>
      <c r="V50" s="6" t="s">
        <v>307</v>
      </c>
      <c r="W50" s="6" t="s">
        <v>307</v>
      </c>
      <c r="X50" s="68"/>
      <c r="Y50" s="69" t="s">
        <v>177</v>
      </c>
    </row>
    <row r="51" spans="2:25" ht="50.1" customHeight="1" x14ac:dyDescent="0.25">
      <c r="B51" s="37">
        <v>45</v>
      </c>
      <c r="C51" s="57" t="s">
        <v>201</v>
      </c>
      <c r="D51" s="10"/>
      <c r="E51" s="16" t="s">
        <v>202</v>
      </c>
      <c r="F51" s="64" t="s">
        <v>200</v>
      </c>
      <c r="G51" s="64" t="s">
        <v>171</v>
      </c>
      <c r="H51" s="65" t="s">
        <v>171</v>
      </c>
      <c r="I51" s="34">
        <v>2011</v>
      </c>
      <c r="J51" s="4" t="s">
        <v>139</v>
      </c>
      <c r="K51" s="4" t="s">
        <v>195</v>
      </c>
      <c r="L51" s="4" t="s">
        <v>139</v>
      </c>
      <c r="M51" s="70">
        <v>1</v>
      </c>
      <c r="N51" s="10">
        <v>4.2699999999999996</v>
      </c>
      <c r="O51" s="102">
        <v>3242</v>
      </c>
      <c r="P51" s="4"/>
      <c r="Q51" s="70"/>
      <c r="R51" s="10"/>
      <c r="S51" s="66"/>
      <c r="T51" s="71"/>
      <c r="U51" s="100">
        <v>3242</v>
      </c>
      <c r="V51" s="72" t="s">
        <v>307</v>
      </c>
      <c r="W51" s="10">
        <v>2</v>
      </c>
      <c r="X51" s="73" t="s">
        <v>128</v>
      </c>
      <c r="Y51" s="74" t="s">
        <v>177</v>
      </c>
    </row>
    <row r="52" spans="2:25" ht="50.1" customHeight="1" x14ac:dyDescent="0.25">
      <c r="B52" s="37">
        <v>46</v>
      </c>
      <c r="C52" s="57" t="s">
        <v>219</v>
      </c>
      <c r="D52" s="10" t="s">
        <v>220</v>
      </c>
      <c r="E52" s="16" t="s">
        <v>215</v>
      </c>
      <c r="F52" s="64" t="s">
        <v>216</v>
      </c>
      <c r="G52" s="64" t="s">
        <v>171</v>
      </c>
      <c r="H52" s="65" t="s">
        <v>171</v>
      </c>
      <c r="I52" s="34">
        <v>2007</v>
      </c>
      <c r="J52" s="4" t="s">
        <v>183</v>
      </c>
      <c r="K52" s="4" t="s">
        <v>308</v>
      </c>
      <c r="L52" s="4" t="s">
        <v>183</v>
      </c>
      <c r="M52" s="10" t="s">
        <v>217</v>
      </c>
      <c r="N52" s="10" t="s">
        <v>218</v>
      </c>
      <c r="O52" s="102">
        <v>1040</v>
      </c>
      <c r="P52" s="4"/>
      <c r="Q52" s="10"/>
      <c r="R52" s="10"/>
      <c r="S52" s="66"/>
      <c r="T52" s="71"/>
      <c r="U52" s="100">
        <v>1040</v>
      </c>
      <c r="V52" s="72" t="s">
        <v>128</v>
      </c>
      <c r="W52" s="68"/>
      <c r="X52" s="75"/>
      <c r="Y52" s="74" t="s">
        <v>177</v>
      </c>
    </row>
    <row r="53" spans="2:25" ht="50.1" customHeight="1" x14ac:dyDescent="0.25">
      <c r="B53" s="37">
        <v>47</v>
      </c>
      <c r="C53" s="57" t="s">
        <v>221</v>
      </c>
      <c r="D53" s="10" t="s">
        <v>222</v>
      </c>
      <c r="E53" s="4" t="s">
        <v>215</v>
      </c>
      <c r="F53" s="64" t="s">
        <v>216</v>
      </c>
      <c r="G53" s="64" t="s">
        <v>171</v>
      </c>
      <c r="H53" s="65" t="s">
        <v>171</v>
      </c>
      <c r="I53" s="34">
        <v>2007</v>
      </c>
      <c r="J53" s="4" t="s">
        <v>183</v>
      </c>
      <c r="K53" s="4" t="s">
        <v>308</v>
      </c>
      <c r="L53" s="4" t="s">
        <v>183</v>
      </c>
      <c r="M53" s="10" t="s">
        <v>217</v>
      </c>
      <c r="N53" s="10" t="s">
        <v>218</v>
      </c>
      <c r="O53" s="102">
        <v>1040</v>
      </c>
      <c r="P53" s="4"/>
      <c r="Q53" s="10"/>
      <c r="R53" s="10"/>
      <c r="S53" s="66"/>
      <c r="T53" s="71"/>
      <c r="U53" s="100">
        <v>1040</v>
      </c>
      <c r="V53" s="76" t="s">
        <v>101</v>
      </c>
      <c r="W53" s="68"/>
      <c r="X53" s="75"/>
      <c r="Y53" s="69" t="s">
        <v>177</v>
      </c>
    </row>
    <row r="54" spans="2:25" ht="50.1" customHeight="1" x14ac:dyDescent="0.25">
      <c r="B54" s="37">
        <v>48</v>
      </c>
      <c r="C54" s="57" t="s">
        <v>213</v>
      </c>
      <c r="D54" s="10" t="s">
        <v>214</v>
      </c>
      <c r="E54" s="4" t="s">
        <v>215</v>
      </c>
      <c r="F54" s="64" t="s">
        <v>216</v>
      </c>
      <c r="G54" s="64" t="s">
        <v>171</v>
      </c>
      <c r="H54" s="65" t="s">
        <v>171</v>
      </c>
      <c r="I54" s="34">
        <v>2007</v>
      </c>
      <c r="J54" s="4" t="s">
        <v>183</v>
      </c>
      <c r="K54" s="4" t="s">
        <v>308</v>
      </c>
      <c r="L54" s="4" t="s">
        <v>183</v>
      </c>
      <c r="M54" s="10" t="s">
        <v>217</v>
      </c>
      <c r="N54" s="10" t="s">
        <v>218</v>
      </c>
      <c r="O54" s="102">
        <v>1040</v>
      </c>
      <c r="P54" s="4"/>
      <c r="Q54" s="10"/>
      <c r="R54" s="10"/>
      <c r="S54" s="66"/>
      <c r="T54" s="71"/>
      <c r="U54" s="100">
        <v>1040</v>
      </c>
      <c r="V54" s="76" t="s">
        <v>128</v>
      </c>
      <c r="W54" s="68"/>
      <c r="X54" s="75"/>
      <c r="Y54" s="30" t="s">
        <v>177</v>
      </c>
    </row>
    <row r="55" spans="2:25" ht="50.1" customHeight="1" x14ac:dyDescent="0.25">
      <c r="B55" s="37">
        <v>49</v>
      </c>
      <c r="C55" s="57" t="s">
        <v>223</v>
      </c>
      <c r="D55" s="10" t="s">
        <v>224</v>
      </c>
      <c r="E55" s="4" t="s">
        <v>225</v>
      </c>
      <c r="F55" s="64" t="s">
        <v>149</v>
      </c>
      <c r="G55" s="64" t="s">
        <v>171</v>
      </c>
      <c r="H55" s="65" t="s">
        <v>171</v>
      </c>
      <c r="I55" s="34">
        <v>2017</v>
      </c>
      <c r="J55" s="4"/>
      <c r="K55" s="4" t="s">
        <v>309</v>
      </c>
      <c r="L55" s="4"/>
      <c r="M55" s="77" t="s">
        <v>227</v>
      </c>
      <c r="N55" s="10" t="s">
        <v>228</v>
      </c>
      <c r="O55" s="102">
        <v>4477</v>
      </c>
      <c r="P55" s="4"/>
      <c r="Q55" s="77"/>
      <c r="R55" s="10"/>
      <c r="S55" s="66"/>
      <c r="T55" s="71"/>
      <c r="U55" s="100">
        <v>4477</v>
      </c>
      <c r="V55" s="76" t="s">
        <v>68</v>
      </c>
      <c r="W55" s="10"/>
      <c r="X55" s="73"/>
      <c r="Y55" s="30" t="s">
        <v>177</v>
      </c>
    </row>
    <row r="56" spans="2:25" ht="50.1" customHeight="1" x14ac:dyDescent="0.25">
      <c r="B56" s="37">
        <v>50</v>
      </c>
      <c r="C56" s="61" t="s">
        <v>198</v>
      </c>
      <c r="D56" s="78"/>
      <c r="E56" s="16" t="s">
        <v>199</v>
      </c>
      <c r="F56" s="4" t="s">
        <v>200</v>
      </c>
      <c r="G56" s="4" t="s">
        <v>171</v>
      </c>
      <c r="H56" s="65" t="s">
        <v>171</v>
      </c>
      <c r="I56" s="79">
        <v>2011</v>
      </c>
      <c r="J56" s="16" t="s">
        <v>139</v>
      </c>
      <c r="K56" s="4" t="s">
        <v>310</v>
      </c>
      <c r="L56" s="16" t="s">
        <v>139</v>
      </c>
      <c r="M56" s="80">
        <v>1</v>
      </c>
      <c r="N56" s="78">
        <v>4.8899999999999997</v>
      </c>
      <c r="O56" s="102">
        <v>1161</v>
      </c>
      <c r="P56" s="16"/>
      <c r="Q56" s="80"/>
      <c r="R56" s="78"/>
      <c r="S56" s="66"/>
      <c r="T56" s="81"/>
      <c r="U56" s="100">
        <v>1161</v>
      </c>
      <c r="V56" s="72" t="s">
        <v>68</v>
      </c>
      <c r="W56" s="78">
        <v>2</v>
      </c>
      <c r="X56" s="82" t="s">
        <v>128</v>
      </c>
      <c r="Y56" s="69" t="s">
        <v>177</v>
      </c>
    </row>
    <row r="57" spans="2:25" ht="50.1" customHeight="1" x14ac:dyDescent="0.25">
      <c r="B57" s="37">
        <v>51</v>
      </c>
      <c r="C57" s="63" t="s">
        <v>203</v>
      </c>
      <c r="D57" s="83"/>
      <c r="E57" s="4" t="s">
        <v>311</v>
      </c>
      <c r="F57" s="4" t="s">
        <v>200</v>
      </c>
      <c r="G57" s="4" t="s">
        <v>171</v>
      </c>
      <c r="H57" s="65" t="s">
        <v>171</v>
      </c>
      <c r="I57" s="34">
        <v>2018</v>
      </c>
      <c r="J57" s="4" t="s">
        <v>139</v>
      </c>
      <c r="K57" s="4" t="s">
        <v>204</v>
      </c>
      <c r="L57" s="4" t="s">
        <v>139</v>
      </c>
      <c r="M57" s="70"/>
      <c r="N57" s="10" t="s">
        <v>205</v>
      </c>
      <c r="O57" s="102">
        <v>5393</v>
      </c>
      <c r="P57" s="4"/>
      <c r="Q57" s="70"/>
      <c r="R57" s="10"/>
      <c r="S57" s="66"/>
      <c r="T57" s="71"/>
      <c r="U57" s="100">
        <v>5393</v>
      </c>
      <c r="V57" s="10">
        <v>5</v>
      </c>
      <c r="W57" s="10">
        <v>5</v>
      </c>
      <c r="X57" s="76"/>
      <c r="Y57" s="30" t="s">
        <v>177</v>
      </c>
    </row>
    <row r="58" spans="2:25" ht="50.1" customHeight="1" x14ac:dyDescent="0.25">
      <c r="B58" s="37">
        <v>52</v>
      </c>
      <c r="C58" s="57" t="s">
        <v>206</v>
      </c>
      <c r="D58" s="83"/>
      <c r="E58" s="4" t="s">
        <v>312</v>
      </c>
      <c r="F58" s="4" t="s">
        <v>200</v>
      </c>
      <c r="G58" s="4" t="s">
        <v>171</v>
      </c>
      <c r="H58" s="65" t="s">
        <v>171</v>
      </c>
      <c r="I58" s="34">
        <v>2018</v>
      </c>
      <c r="J58" s="4" t="s">
        <v>139</v>
      </c>
      <c r="K58" s="4" t="s">
        <v>204</v>
      </c>
      <c r="L58" s="4" t="s">
        <v>139</v>
      </c>
      <c r="M58" s="70"/>
      <c r="N58" s="10" t="s">
        <v>205</v>
      </c>
      <c r="O58" s="102">
        <v>5393</v>
      </c>
      <c r="P58" s="4"/>
      <c r="Q58" s="70"/>
      <c r="R58" s="10"/>
      <c r="S58" s="66"/>
      <c r="T58" s="71"/>
      <c r="U58" s="100">
        <v>5393</v>
      </c>
      <c r="V58" s="10">
        <v>5</v>
      </c>
      <c r="W58" s="10">
        <v>5</v>
      </c>
      <c r="X58" s="76"/>
      <c r="Y58" s="30" t="s">
        <v>177</v>
      </c>
    </row>
    <row r="59" spans="2:25" ht="50.1" customHeight="1" x14ac:dyDescent="0.25">
      <c r="B59" s="37">
        <v>53</v>
      </c>
      <c r="C59" s="57" t="s">
        <v>207</v>
      </c>
      <c r="D59" s="83"/>
      <c r="E59" s="4" t="s">
        <v>313</v>
      </c>
      <c r="F59" s="4" t="s">
        <v>200</v>
      </c>
      <c r="G59" s="4" t="s">
        <v>171</v>
      </c>
      <c r="H59" s="65" t="s">
        <v>171</v>
      </c>
      <c r="I59" s="34">
        <v>2018</v>
      </c>
      <c r="J59" s="4" t="s">
        <v>139</v>
      </c>
      <c r="K59" s="4" t="s">
        <v>204</v>
      </c>
      <c r="L59" s="4" t="s">
        <v>139</v>
      </c>
      <c r="M59" s="70"/>
      <c r="N59" s="10" t="s">
        <v>208</v>
      </c>
      <c r="O59" s="102">
        <v>2574</v>
      </c>
      <c r="P59" s="4"/>
      <c r="Q59" s="70"/>
      <c r="R59" s="10"/>
      <c r="S59" s="66"/>
      <c r="T59" s="71"/>
      <c r="U59" s="100">
        <v>2574</v>
      </c>
      <c r="V59" s="10">
        <v>4</v>
      </c>
      <c r="W59" s="10">
        <v>4</v>
      </c>
      <c r="X59" s="76"/>
      <c r="Y59" s="30" t="s">
        <v>177</v>
      </c>
    </row>
    <row r="60" spans="2:25" ht="50.1" customHeight="1" x14ac:dyDescent="0.25">
      <c r="B60" s="37">
        <v>54</v>
      </c>
      <c r="C60" s="57" t="s">
        <v>209</v>
      </c>
      <c r="D60" s="83"/>
      <c r="E60" s="4" t="s">
        <v>313</v>
      </c>
      <c r="F60" s="4" t="s">
        <v>200</v>
      </c>
      <c r="G60" s="4" t="s">
        <v>171</v>
      </c>
      <c r="H60" s="65" t="s">
        <v>171</v>
      </c>
      <c r="I60" s="34">
        <v>2018</v>
      </c>
      <c r="J60" s="4" t="s">
        <v>139</v>
      </c>
      <c r="K60" s="4" t="s">
        <v>204</v>
      </c>
      <c r="L60" s="4" t="s">
        <v>139</v>
      </c>
      <c r="M60" s="70"/>
      <c r="N60" s="10" t="s">
        <v>208</v>
      </c>
      <c r="O60" s="102">
        <v>2574</v>
      </c>
      <c r="P60" s="4"/>
      <c r="Q60" s="70"/>
      <c r="R60" s="10"/>
      <c r="S60" s="66"/>
      <c r="T60" s="71"/>
      <c r="U60" s="100">
        <v>2574</v>
      </c>
      <c r="V60" s="10">
        <v>4</v>
      </c>
      <c r="W60" s="10">
        <v>4</v>
      </c>
      <c r="X60" s="76"/>
      <c r="Y60" s="30" t="s">
        <v>177</v>
      </c>
    </row>
    <row r="61" spans="2:25" ht="50.1" customHeight="1" x14ac:dyDescent="0.25">
      <c r="B61" s="37">
        <v>55</v>
      </c>
      <c r="C61" s="57" t="s">
        <v>210</v>
      </c>
      <c r="D61" s="83"/>
      <c r="E61" s="4" t="s">
        <v>313</v>
      </c>
      <c r="F61" s="4" t="s">
        <v>200</v>
      </c>
      <c r="G61" s="4" t="s">
        <v>171</v>
      </c>
      <c r="H61" s="65" t="s">
        <v>171</v>
      </c>
      <c r="I61" s="34">
        <v>2018</v>
      </c>
      <c r="J61" s="4" t="s">
        <v>139</v>
      </c>
      <c r="K61" s="4" t="s">
        <v>204</v>
      </c>
      <c r="L61" s="4" t="s">
        <v>139</v>
      </c>
      <c r="M61" s="70"/>
      <c r="N61" s="10" t="s">
        <v>208</v>
      </c>
      <c r="O61" s="102">
        <v>2574</v>
      </c>
      <c r="P61" s="4"/>
      <c r="Q61" s="70"/>
      <c r="R61" s="10"/>
      <c r="S61" s="66"/>
      <c r="T61" s="71"/>
      <c r="U61" s="100">
        <v>2574</v>
      </c>
      <c r="V61" s="10">
        <v>4</v>
      </c>
      <c r="W61" s="10">
        <v>4</v>
      </c>
      <c r="X61" s="76"/>
      <c r="Y61" s="30" t="s">
        <v>177</v>
      </c>
    </row>
    <row r="62" spans="2:25" ht="50.1" customHeight="1" x14ac:dyDescent="0.25">
      <c r="B62" s="37">
        <v>56</v>
      </c>
      <c r="C62" s="57" t="s">
        <v>211</v>
      </c>
      <c r="D62" s="83"/>
      <c r="E62" s="4" t="s">
        <v>314</v>
      </c>
      <c r="F62" s="4" t="s">
        <v>200</v>
      </c>
      <c r="G62" s="4" t="s">
        <v>171</v>
      </c>
      <c r="H62" s="65" t="s">
        <v>171</v>
      </c>
      <c r="I62" s="34">
        <v>2019</v>
      </c>
      <c r="J62" s="4" t="s">
        <v>139</v>
      </c>
      <c r="K62" s="4" t="s">
        <v>204</v>
      </c>
      <c r="L62" s="4" t="s">
        <v>139</v>
      </c>
      <c r="M62" s="70"/>
      <c r="N62" s="10" t="s">
        <v>205</v>
      </c>
      <c r="O62" s="102">
        <v>6071</v>
      </c>
      <c r="P62" s="4"/>
      <c r="Q62" s="70"/>
      <c r="R62" s="10"/>
      <c r="S62" s="66"/>
      <c r="T62" s="71"/>
      <c r="U62" s="100">
        <v>6071</v>
      </c>
      <c r="V62" s="10">
        <v>5</v>
      </c>
      <c r="W62" s="10">
        <v>5</v>
      </c>
      <c r="X62" s="76"/>
      <c r="Y62" s="30" t="s">
        <v>177</v>
      </c>
    </row>
    <row r="63" spans="2:25" ht="50.1" customHeight="1" x14ac:dyDescent="0.25">
      <c r="B63" s="37">
        <v>57</v>
      </c>
      <c r="C63" s="57" t="s">
        <v>212</v>
      </c>
      <c r="D63" s="83"/>
      <c r="E63" s="4" t="s">
        <v>314</v>
      </c>
      <c r="F63" s="4" t="s">
        <v>200</v>
      </c>
      <c r="G63" s="4" t="s">
        <v>171</v>
      </c>
      <c r="H63" s="65" t="s">
        <v>171</v>
      </c>
      <c r="I63" s="34">
        <v>2019</v>
      </c>
      <c r="J63" s="4" t="s">
        <v>139</v>
      </c>
      <c r="K63" s="4" t="s">
        <v>204</v>
      </c>
      <c r="L63" s="4" t="s">
        <v>139</v>
      </c>
      <c r="M63" s="70"/>
      <c r="N63" s="10" t="s">
        <v>205</v>
      </c>
      <c r="O63" s="102">
        <v>6071</v>
      </c>
      <c r="P63" s="4"/>
      <c r="Q63" s="70"/>
      <c r="R63" s="10"/>
      <c r="S63" s="66"/>
      <c r="T63" s="71"/>
      <c r="U63" s="100">
        <v>6071</v>
      </c>
      <c r="V63" s="10">
        <v>5</v>
      </c>
      <c r="W63" s="10">
        <v>5</v>
      </c>
      <c r="X63" s="76"/>
      <c r="Y63" s="30" t="s">
        <v>177</v>
      </c>
    </row>
    <row r="64" spans="2:25" ht="50.1" customHeight="1" x14ac:dyDescent="0.25">
      <c r="B64" s="37">
        <v>58</v>
      </c>
      <c r="C64" s="57" t="s">
        <v>229</v>
      </c>
      <c r="D64" s="83"/>
      <c r="E64" s="4" t="s">
        <v>315</v>
      </c>
      <c r="F64" s="4" t="s">
        <v>200</v>
      </c>
      <c r="G64" s="4" t="s">
        <v>171</v>
      </c>
      <c r="H64" s="65" t="s">
        <v>171</v>
      </c>
      <c r="I64" s="34">
        <v>2021</v>
      </c>
      <c r="J64" s="4" t="s">
        <v>139</v>
      </c>
      <c r="K64" s="4" t="s">
        <v>316</v>
      </c>
      <c r="L64" s="4" t="s">
        <v>139</v>
      </c>
      <c r="M64" s="70"/>
      <c r="N64" s="10" t="s">
        <v>230</v>
      </c>
      <c r="O64" s="102">
        <v>5185</v>
      </c>
      <c r="P64" s="4"/>
      <c r="Q64" s="70"/>
      <c r="R64" s="10"/>
      <c r="S64" s="66"/>
      <c r="T64" s="71"/>
      <c r="U64" s="100">
        <v>5185</v>
      </c>
      <c r="V64" s="84">
        <v>5</v>
      </c>
      <c r="W64" s="84">
        <v>5</v>
      </c>
      <c r="X64" s="76"/>
      <c r="Y64" s="30" t="s">
        <v>177</v>
      </c>
    </row>
    <row r="65" spans="2:25" ht="50.1" customHeight="1" thickBot="1" x14ac:dyDescent="0.3">
      <c r="B65" s="37">
        <v>59</v>
      </c>
      <c r="C65" s="62" t="s">
        <v>231</v>
      </c>
      <c r="D65" s="85"/>
      <c r="E65" s="86" t="s">
        <v>317</v>
      </c>
      <c r="F65" s="87" t="s">
        <v>200</v>
      </c>
      <c r="G65" s="87" t="s">
        <v>171</v>
      </c>
      <c r="H65" s="88" t="s">
        <v>171</v>
      </c>
      <c r="I65" s="89">
        <v>2021</v>
      </c>
      <c r="J65" s="86" t="s">
        <v>139</v>
      </c>
      <c r="K65" s="86" t="s">
        <v>316</v>
      </c>
      <c r="L65" s="86" t="s">
        <v>139</v>
      </c>
      <c r="M65" s="90"/>
      <c r="N65" s="91" t="s">
        <v>318</v>
      </c>
      <c r="O65" s="103">
        <v>5185</v>
      </c>
      <c r="P65" s="86"/>
      <c r="Q65" s="90"/>
      <c r="R65" s="91"/>
      <c r="S65" s="92"/>
      <c r="T65" s="93"/>
      <c r="U65" s="101">
        <v>5185</v>
      </c>
      <c r="V65" s="94">
        <v>6</v>
      </c>
      <c r="W65" s="94">
        <v>6</v>
      </c>
      <c r="X65" s="95"/>
      <c r="Y65" s="96" t="s">
        <v>177</v>
      </c>
    </row>
    <row r="66" spans="2:25" s="112" customFormat="1" ht="50.1" customHeight="1" thickBot="1" x14ac:dyDescent="0.3">
      <c r="B66" s="104">
        <v>60</v>
      </c>
      <c r="C66" s="105" t="s">
        <v>303</v>
      </c>
      <c r="D66" s="106"/>
      <c r="E66" s="106" t="s">
        <v>306</v>
      </c>
      <c r="F66" s="106" t="s">
        <v>200</v>
      </c>
      <c r="G66" s="106" t="s">
        <v>171</v>
      </c>
      <c r="H66" s="106" t="s">
        <v>171</v>
      </c>
      <c r="I66" s="106">
        <v>2023</v>
      </c>
      <c r="J66" s="106" t="s">
        <v>139</v>
      </c>
      <c r="K66" s="106" t="s">
        <v>304</v>
      </c>
      <c r="L66" s="106" t="s">
        <v>139</v>
      </c>
      <c r="M66" s="107"/>
      <c r="N66" s="106" t="s">
        <v>305</v>
      </c>
      <c r="O66" s="108">
        <v>6198</v>
      </c>
      <c r="P66" s="109"/>
      <c r="Q66" s="109"/>
      <c r="R66" s="109"/>
      <c r="S66" s="109"/>
      <c r="T66" s="109"/>
      <c r="U66" s="108">
        <v>6198</v>
      </c>
      <c r="V66" s="110" t="s">
        <v>128</v>
      </c>
      <c r="W66" s="106">
        <v>4</v>
      </c>
      <c r="X66" s="110"/>
      <c r="Y66" s="111" t="s">
        <v>177</v>
      </c>
    </row>
  </sheetData>
  <mergeCells count="6">
    <mergeCell ref="O21:P21"/>
    <mergeCell ref="O36:P36"/>
    <mergeCell ref="O19:P19"/>
    <mergeCell ref="C1:X1"/>
    <mergeCell ref="O5:U5"/>
    <mergeCell ref="O18:P18"/>
  </mergeCells>
  <phoneticPr fontId="0" type="noConversion"/>
  <printOptions horizontalCentered="1"/>
  <pageMargins left="0.19685039370078741" right="0.19685039370078741" top="0.78740157480314965" bottom="0.59055118110236227" header="0.15748031496062992" footer="0"/>
  <pageSetup paperSize="8" scale="44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FLOTA GRUPO</vt:lpstr>
      <vt:lpstr>Hoja2</vt:lpstr>
      <vt:lpstr>Hoja3</vt:lpstr>
      <vt:lpstr>'FLOTA GRUPO'!Área_de_impresión</vt:lpstr>
      <vt:lpstr>'FLOTA GRUPO'!Títulos_a_imprimir</vt:lpstr>
    </vt:vector>
  </TitlesOfParts>
  <Company>unipsa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gonzalod</dc:creator>
  <cp:lastModifiedBy>Fernandez Gomez, Ramon</cp:lastModifiedBy>
  <cp:lastPrinted>2023-04-11T17:11:44Z</cp:lastPrinted>
  <dcterms:created xsi:type="dcterms:W3CDTF">2009-09-30T17:11:35Z</dcterms:created>
  <dcterms:modified xsi:type="dcterms:W3CDTF">2023-04-11T17:12:00Z</dcterms:modified>
</cp:coreProperties>
</file>