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45621"/>
</workbook>
</file>

<file path=xl/calcChain.xml><?xml version="1.0" encoding="utf-8"?>
<calcChain xmlns="http://schemas.openxmlformats.org/spreadsheetml/2006/main">
  <c r="B8" i="1" l="1"/>
  <c r="F64" i="1"/>
  <c r="F63" i="1"/>
  <c r="F62" i="1"/>
  <c r="G61" i="1"/>
  <c r="H61" i="1"/>
  <c r="F61" i="1"/>
  <c r="G60" i="1"/>
  <c r="H60" i="1"/>
  <c r="F60" i="1"/>
  <c r="G59" i="1"/>
  <c r="H59" i="1"/>
  <c r="F59" i="1"/>
  <c r="G58" i="1"/>
  <c r="H58" i="1"/>
  <c r="F58" i="1"/>
  <c r="G57" i="1"/>
  <c r="H57" i="1"/>
  <c r="F57" i="1"/>
  <c r="G56" i="1"/>
  <c r="H56" i="1"/>
  <c r="F56" i="1"/>
  <c r="G55" i="1"/>
  <c r="H55" i="1"/>
  <c r="F55" i="1"/>
  <c r="G54" i="1"/>
  <c r="H54" i="1"/>
  <c r="F54" i="1"/>
  <c r="G53" i="1"/>
  <c r="H53" i="1"/>
  <c r="F53" i="1"/>
  <c r="G52" i="1"/>
  <c r="H52" i="1"/>
  <c r="F52" i="1"/>
  <c r="G51" i="1"/>
  <c r="H51" i="1"/>
  <c r="F51" i="1"/>
  <c r="G50" i="1"/>
  <c r="H50" i="1"/>
  <c r="F50" i="1"/>
  <c r="G49" i="1"/>
  <c r="H49" i="1"/>
  <c r="F49" i="1"/>
  <c r="G48" i="1"/>
  <c r="H48" i="1"/>
  <c r="F48" i="1"/>
  <c r="G47" i="1"/>
  <c r="H47" i="1"/>
  <c r="F47" i="1"/>
  <c r="G46" i="1"/>
  <c r="H46" i="1"/>
  <c r="F46" i="1"/>
  <c r="G45" i="1"/>
  <c r="H45" i="1"/>
  <c r="F45" i="1"/>
  <c r="G44" i="1"/>
  <c r="H44" i="1"/>
  <c r="F44" i="1"/>
  <c r="G43" i="1"/>
  <c r="H43" i="1"/>
  <c r="F43" i="1"/>
  <c r="G42" i="1"/>
  <c r="H42" i="1"/>
  <c r="F42" i="1"/>
  <c r="G41" i="1"/>
  <c r="H41" i="1"/>
  <c r="F41" i="1"/>
  <c r="G40" i="1"/>
  <c r="H40" i="1"/>
  <c r="F40" i="1"/>
  <c r="G39" i="1"/>
  <c r="H39" i="1"/>
  <c r="F39" i="1"/>
  <c r="G38" i="1"/>
  <c r="H38" i="1"/>
  <c r="F38" i="1"/>
  <c r="G37" i="1"/>
  <c r="H37" i="1"/>
  <c r="F37" i="1"/>
  <c r="G36" i="1"/>
  <c r="H36" i="1"/>
  <c r="F36" i="1"/>
  <c r="G35" i="1"/>
  <c r="H35" i="1"/>
  <c r="F35" i="1"/>
  <c r="G34" i="1"/>
  <c r="H34" i="1"/>
  <c r="F34" i="1"/>
  <c r="G33" i="1"/>
  <c r="H33" i="1"/>
  <c r="F33" i="1"/>
  <c r="G32" i="1"/>
  <c r="H32" i="1"/>
  <c r="F32" i="1"/>
  <c r="G31" i="1"/>
  <c r="H31" i="1"/>
  <c r="F31" i="1"/>
  <c r="G30" i="1"/>
  <c r="H30" i="1"/>
  <c r="F30" i="1"/>
  <c r="G29" i="1"/>
  <c r="H29" i="1"/>
  <c r="F29" i="1"/>
  <c r="G28" i="1"/>
  <c r="H28" i="1"/>
  <c r="F28" i="1"/>
  <c r="G27" i="1"/>
  <c r="H27" i="1"/>
  <c r="F27" i="1"/>
  <c r="G26" i="1"/>
  <c r="H26" i="1"/>
  <c r="F26" i="1"/>
  <c r="G25" i="1"/>
  <c r="H25" i="1"/>
  <c r="F25" i="1"/>
  <c r="G24" i="1"/>
  <c r="H24" i="1"/>
  <c r="F24" i="1"/>
  <c r="G23" i="1"/>
  <c r="H23" i="1"/>
  <c r="F23" i="1"/>
  <c r="G22" i="1"/>
  <c r="H22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</calcChain>
</file>

<file path=xl/sharedStrings.xml><?xml version="1.0" encoding="utf-8"?>
<sst xmlns="http://schemas.openxmlformats.org/spreadsheetml/2006/main" count="159" uniqueCount="120">
  <si>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</si>
  <si>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</si>
  <si>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</si>
  <si>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</si>
  <si>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PEDIDO ABIERTO PARA EL SUMINISTRO DE MATERIALES DE CONSTRUCCIÓN PARA LA OBRA DE TERMINACIÓN DE LA BIBLIOTECA PÚBLICA DEL ESTADO EN CÓRDOBA.' Ref.: TSA0067150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</si>
  <si>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 Estimad.</t>
  </si>
  <si>
    <t>Ud.</t>
  </si>
  <si>
    <t>Descripción</t>
  </si>
  <si>
    <t>Precio unit. (IVA no incluido)</t>
  </si>
  <si>
    <t>Importe (IVA no incluido)</t>
  </si>
  <si>
    <t>TRABAJOS PREVIOS Y DEMOLICIONES</t>
  </si>
  <si>
    <t>E01DFM030</t>
  </si>
  <si>
    <t>m2</t>
  </si>
  <si>
    <t>Adoquín similar al existente 20 cmx10 cm (ver fotografías adjuntas en prescripciones técnicas).</t>
  </si>
  <si>
    <t>E01DSS050</t>
  </si>
  <si>
    <t>ud</t>
  </si>
  <si>
    <t>Adoquín similar al existente 20 cm x10 cm(ver fotografías adjuntas en prescripciones técnicas).</t>
  </si>
  <si>
    <t>RED1</t>
  </si>
  <si>
    <t>t</t>
  </si>
  <si>
    <t>Cemento CEM II/A-V 42,5 R a granel (p.o.)</t>
  </si>
  <si>
    <t>01TLL90100JB</t>
  </si>
  <si>
    <t>kg</t>
  </si>
  <si>
    <t>Yeso negro (p.o.)</t>
  </si>
  <si>
    <t>01TLL90101JB</t>
  </si>
  <si>
    <t>Yeso blanco (p.o.)</t>
  </si>
  <si>
    <t>01TLL90102JB</t>
  </si>
  <si>
    <t>Puntas de acero de 2,5 mm x 30 mm (p.o.)</t>
  </si>
  <si>
    <t>SCDG</t>
  </si>
  <si>
    <t>Puntas de acero de 2,5 mm x 40 mm (p. o.)</t>
  </si>
  <si>
    <t>SCDG_1</t>
  </si>
  <si>
    <t>Kg</t>
  </si>
  <si>
    <t>Puntas de acero de 3,4 mm x 60 mm (p.o.)</t>
  </si>
  <si>
    <t>SCDG_2</t>
  </si>
  <si>
    <t>Puntas de acero de 3,4 mm x 70 mm (p.o.)</t>
  </si>
  <si>
    <t>SCDG_3</t>
  </si>
  <si>
    <t>Puntas para encofrar 14 mm x 40 mm (p.o.)</t>
  </si>
  <si>
    <t>SCDG_4</t>
  </si>
  <si>
    <t>Puntas para encofrar 17 mm x 70 mm (p.o.)</t>
  </si>
  <si>
    <t>SCDG_5</t>
  </si>
  <si>
    <t>Puntas para encofrar 20 mm x 100 mm (p.o.)</t>
  </si>
  <si>
    <t>01TLL90103JB</t>
  </si>
  <si>
    <t>Alambre galvanizado 1 mm (p.o.)</t>
  </si>
  <si>
    <t>SCDG_6</t>
  </si>
  <si>
    <t>Alambre galvanizado 1,5 mm (p.o.)</t>
  </si>
  <si>
    <t>SCDG_7</t>
  </si>
  <si>
    <t>Alambre recocido de atar ferralla de 1mm (p.o.)</t>
  </si>
  <si>
    <t>SCDG_8</t>
  </si>
  <si>
    <t>Alambre recocido de atar ferralla de 2 mm (p.o)</t>
  </si>
  <si>
    <t>01ALH90001</t>
  </si>
  <si>
    <t>mil</t>
  </si>
  <si>
    <t>Ladrillo macizo 5 cm (p.o.)</t>
  </si>
  <si>
    <t>1-01</t>
  </si>
  <si>
    <t>Ladrillo hueco doble de 24cm x 12 cm x 7 cm (p.o.)</t>
  </si>
  <si>
    <t>E02EM030</t>
  </si>
  <si>
    <t>Cemento CEM II/A-P 42,5 R sacos (p.o.)</t>
  </si>
  <si>
    <t>E02ES060</t>
  </si>
  <si>
    <t>Ladrillo perforado tosco 24x11,5x7 cm (p.o.)</t>
  </si>
  <si>
    <t>E02PS050</t>
  </si>
  <si>
    <t>m3</t>
  </si>
  <si>
    <t>Arcilla exp.Arlita F-3 (3-10 mm) granel</t>
  </si>
  <si>
    <t>E02CM040</t>
  </si>
  <si>
    <t>Cemento CEM II/B-P 32,5 N sacos</t>
  </si>
  <si>
    <t>2·0·000002</t>
  </si>
  <si>
    <t>Cem.CEM II/A-V 32,5 R s/cam.fab.sac.</t>
  </si>
  <si>
    <t>E03DMP030</t>
  </si>
  <si>
    <t>l.</t>
  </si>
  <si>
    <t>Desencofrante p/encofrado metálico</t>
  </si>
  <si>
    <t>E03DMS030</t>
  </si>
  <si>
    <t>Resina Epoxi</t>
  </si>
  <si>
    <t>DFSURJ0066</t>
  </si>
  <si>
    <t>Arena (p. en obra)</t>
  </si>
  <si>
    <t>DFSURJ005</t>
  </si>
  <si>
    <t>E03DD010</t>
  </si>
  <si>
    <t>Arena AG-0/6 (en obra)</t>
  </si>
  <si>
    <t>04ECP90005</t>
  </si>
  <si>
    <t>Zahorra artificial ZA20 (en obra)</t>
  </si>
  <si>
    <t>04ECP90007</t>
  </si>
  <si>
    <t>Fijador.autoadhesivo.</t>
  </si>
  <si>
    <t>04ECP90009</t>
  </si>
  <si>
    <t>Fieltro geotextil 100 g/m2.</t>
  </si>
  <si>
    <t>04ECP90011</t>
  </si>
  <si>
    <t>Fieltro geotextil 180 a 200 g/m2</t>
  </si>
  <si>
    <t>DFTUPA020</t>
  </si>
  <si>
    <t>Fieltro geotextil 125 g/m2</t>
  </si>
  <si>
    <t>DFTUPA021</t>
  </si>
  <si>
    <t>Lámina no autoprotegida , de betún plastomérico APP, con doble armadura, una de fieltro de poliéster (FP) y otra de film de polietileno (PE), y acabado en film termofusible por ambas caras tipo Hiper Morterplas  4 kg o similar.</t>
  </si>
  <si>
    <t>DFTUPA015</t>
  </si>
  <si>
    <t>Lámina impermeabilizante auto protegida , de betún plastomérico APP, de elevado punto de reblandecimiento, con armadura de fieltro de poliéster (FP) reforzado y estabilizado, con acabado mineral en la cara exterior y un film termo fusible en la inferior, tipo FPV 5 Kg o similar.</t>
  </si>
  <si>
    <t>DFTUPA016</t>
  </si>
  <si>
    <t>Membrana de impermeabilización autoadhesivas  a base de betún elastomérico SBS, sin armadura. Acabadas en por un film de polietileno biorientado de altas prestaciones mecánicas, que actua de armadura, y en su cara inferior por un film siliconado, tipo Texself 1.5. o similar.</t>
  </si>
  <si>
    <t>227317</t>
  </si>
  <si>
    <t>Lámina impermeabilizante de PVC-P poli(cloruro de vinilo) plastificado de 1.2 mm y 5.4 Kg tipo Rhenofol CG o similar.</t>
  </si>
  <si>
    <t>DFTUPA025M</t>
  </si>
  <si>
    <t>Taco fijación</t>
  </si>
  <si>
    <t>DFTUPA325M</t>
  </si>
  <si>
    <t>Pate estándar a.galv. D=20 mm</t>
  </si>
  <si>
    <t>D03ODP06</t>
  </si>
  <si>
    <t>m.</t>
  </si>
  <si>
    <t>Cinta balizamiento bicolor 8 cm.</t>
  </si>
  <si>
    <t>DCTULL001l</t>
  </si>
  <si>
    <t>Grava 40 mm mármol blanco</t>
  </si>
  <si>
    <t>DFSUSS005</t>
  </si>
  <si>
    <t>m</t>
  </si>
  <si>
    <t>227341</t>
  </si>
  <si>
    <t xml:space="preserve">Perfil de remate p/membranas drenantes_x000D_
</t>
  </si>
  <si>
    <t>227346</t>
  </si>
  <si>
    <t xml:space="preserve">Panel cartón-yeso 13 mm._x000D_
</t>
  </si>
  <si>
    <t>227348</t>
  </si>
  <si>
    <t xml:space="preserve">Perfil maestra 60x27_x000D_
</t>
  </si>
  <si>
    <t>227349</t>
  </si>
  <si>
    <t xml:space="preserve">Perfil U 30x30 mm._x000D_
</t>
  </si>
  <si>
    <t>227350</t>
  </si>
  <si>
    <t xml:space="preserve">Anclaje mecánico PVC_x000D_
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</si>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</sst>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71"/>
  <sheetViews>
    <sheetView tabSelected="1" topLeftCell="B7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1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B2" s="2"/>
    </row>
    <row r="3" spans="1:13" x14ac:dyDescent="0.2">
      <c r="E3" s="8"/>
    </row>
    <row r="4" spans="1:13" ht="14.25" customHeight="1" x14ac:dyDescent="0.2">
      <c r="C4" s="9"/>
      <c r="D4" s="10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1"/>
      <c r="C6" s="21"/>
      <c r="D6" s="21"/>
      <c r="E6" s="21"/>
      <c r="F6" s="21"/>
      <c r="M6" s="6"/>
    </row>
    <row r="7" spans="1:13" ht="89.25" customHeight="1" x14ac:dyDescent="0.2">
      <c r="B7" s="25" t="s">
        <v>4</v>
      </c>
      <c r="C7" s="26"/>
      <c r="D7" s="26"/>
      <c r="E7" s="26"/>
      <c r="F7" s="26"/>
      <c r="M7" s="6"/>
    </row>
    <row r="8" spans="1:13" s="19" customFormat="1" ht="15" customHeight="1" x14ac:dyDescent="0.2">
      <c r="A8" s="17"/>
      <c r="B8" s="47">
        <f xml:space="preserve"> + F64</f>
        <v>0</v>
      </c>
      <c r="C8" s="24"/>
      <c r="D8" s="18" t="s">
        <v>116</v>
      </c>
      <c r="E8" s="18"/>
      <c r="F8" s="18"/>
      <c r="M8" s="20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3"/>
      <c r="C10" s="13"/>
      <c r="D10" s="14"/>
      <c r="E10" s="15"/>
      <c r="F10" s="16"/>
      <c r="M10" s="6"/>
    </row>
    <row r="11" spans="1:13" x14ac:dyDescent="0.2">
      <c r="D11" s="12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5</v>
      </c>
      <c r="C13" s="31" t="s">
        <v>6</v>
      </c>
      <c r="D13" s="32" t="s">
        <v>7</v>
      </c>
      <c r="E13" s="33" t="s">
        <v>8</v>
      </c>
      <c r="F13" s="34" t="s">
        <v>9</v>
      </c>
      <c r="M13" s="29"/>
    </row>
    <row r="14" spans="1:13" s="28" customFormat="1" ht="19.5" customHeight="1" x14ac:dyDescent="0.2">
      <c r="A14" s="27"/>
      <c r="B14" s="35"/>
      <c r="C14" s="35"/>
      <c r="D14" s="36" t="s">
        <v>10</v>
      </c>
      <c r="E14" s="37"/>
      <c r="F14" s="38"/>
      <c r="M14" s="29"/>
    </row>
    <row r="15" spans="1:13" s="28" customFormat="1" ht="25.5" x14ac:dyDescent="0.2">
      <c r="A15" s="27" t="s">
        <v>11</v>
      </c>
      <c r="B15" s="35">
        <v>226.91</v>
      </c>
      <c r="C15" s="35" t="s">
        <v>12</v>
      </c>
      <c r="D15" s="36" t="s">
        <v>13</v>
      </c>
      <c r="E15" s="39"/>
      <c r="F15" s="38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 * F15</f>
        <v>0</v>
      </c>
      <c r="M15" s="29"/>
    </row>
    <row r="16" spans="1:13" s="28" customFormat="1" ht="25.5" x14ac:dyDescent="0.2">
      <c r="A16" s="27" t="s">
        <v>14</v>
      </c>
      <c r="B16" s="35">
        <v>18761.5</v>
      </c>
      <c r="C16" s="35" t="s">
        <v>15</v>
      </c>
      <c r="D16" s="36" t="s">
        <v>16</v>
      </c>
      <c r="E16" s="39"/>
      <c r="F16" s="38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 * F16</f>
        <v>0</v>
      </c>
      <c r="M16" s="29"/>
    </row>
    <row r="17" spans="1:13" s="28" customFormat="1" x14ac:dyDescent="0.2">
      <c r="A17" s="27" t="s">
        <v>17</v>
      </c>
      <c r="B17" s="35">
        <v>141.12</v>
      </c>
      <c r="C17" s="35" t="s">
        <v>18</v>
      </c>
      <c r="D17" s="36" t="s">
        <v>19</v>
      </c>
      <c r="E17" s="39"/>
      <c r="F17" s="38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 * F17</f>
        <v>0</v>
      </c>
      <c r="M17" s="29"/>
    </row>
    <row r="18" spans="1:13" s="28" customFormat="1" x14ac:dyDescent="0.2">
      <c r="A18" s="27" t="s">
        <v>20</v>
      </c>
      <c r="B18" s="35">
        <v>16581.189999999999</v>
      </c>
      <c r="C18" s="35" t="s">
        <v>21</v>
      </c>
      <c r="D18" s="36" t="s">
        <v>22</v>
      </c>
      <c r="E18" s="39"/>
      <c r="F18" s="38">
        <f>IF(AND(ISEVEN(ROUND(E18,5)* B18*10^2),ROUND(MOD(ROUND(E18,5)* B18*10^2,1),2)&lt;=0.5),ROUNDDOWN(ROUND(E18,5)* B18,2),ROUND(ROUND(E18,5)* B18,2))</f>
        <v>0</v>
      </c>
      <c r="G18" s="28">
        <f>IF(AND(ISEVEN(H18*10^2),ROUND(MOD(H18*10^2,1),2)&lt;=0.5),ROUNDDOWN(H18,2),ROUND(H18,2))</f>
        <v>0</v>
      </c>
      <c r="H18" s="28">
        <f>0 * F18</f>
        <v>0</v>
      </c>
    </row>
    <row r="19" spans="1:13" s="28" customFormat="1" x14ac:dyDescent="0.2">
      <c r="A19" s="27" t="s">
        <v>23</v>
      </c>
      <c r="B19" s="35">
        <v>2550.89</v>
      </c>
      <c r="C19" s="35" t="s">
        <v>21</v>
      </c>
      <c r="D19" s="36" t="s">
        <v>24</v>
      </c>
      <c r="E19" s="39"/>
      <c r="F19" s="38">
        <f>IF(AND(ISEVEN(ROUND(E19,5)* B19*10^2),ROUND(MOD(ROUND(E19,5)* B19*10^2,1),2)&lt;=0.5),ROUNDDOWN(ROUND(E19,5)* B19,2),ROUND(ROUND(E19,5)* B19,2))</f>
        <v>0</v>
      </c>
      <c r="G19" s="28">
        <f>IF(AND(ISEVEN(H19*10^2),ROUND(MOD(H19*10^2,1),2)&lt;=0.5),ROUNDDOWN(H19,2),ROUND(H19,2))</f>
        <v>0</v>
      </c>
      <c r="H19" s="28">
        <f>0 * F19</f>
        <v>0</v>
      </c>
    </row>
    <row r="20" spans="1:13" s="28" customFormat="1" x14ac:dyDescent="0.2">
      <c r="A20" s="27" t="s">
        <v>25</v>
      </c>
      <c r="B20" s="35">
        <v>124.07</v>
      </c>
      <c r="C20" s="35" t="s">
        <v>21</v>
      </c>
      <c r="D20" s="36" t="s">
        <v>26</v>
      </c>
      <c r="E20" s="39"/>
      <c r="F20" s="38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 * F20</f>
        <v>0</v>
      </c>
    </row>
    <row r="21" spans="1:13" s="28" customFormat="1" x14ac:dyDescent="0.2">
      <c r="A21" s="27" t="s">
        <v>27</v>
      </c>
      <c r="B21" s="35">
        <v>50</v>
      </c>
      <c r="C21" s="35" t="s">
        <v>21</v>
      </c>
      <c r="D21" s="36" t="s">
        <v>28</v>
      </c>
      <c r="E21" s="39"/>
      <c r="F21" s="38">
        <f>IF(AND(ISEVEN(ROUND(E21,5)* B21*10^2),ROUND(MOD(ROUND(E21,5)* B21*10^2,1),2)&lt;=0.5),ROUNDDOWN(ROUND(E21,5)* B21,2),ROUND(ROUND(E21,5)* B21,2))</f>
        <v>0</v>
      </c>
      <c r="G21" s="28">
        <f>IF(AND(ISEVEN(H21*10^2),ROUND(MOD(H21*10^2,1),2)&lt;=0.5),ROUNDDOWN(H21,2),ROUND(H21,2))</f>
        <v>0</v>
      </c>
      <c r="H21" s="28">
        <f>0 * F21</f>
        <v>0</v>
      </c>
    </row>
    <row r="22" spans="1:13" s="28" customFormat="1" x14ac:dyDescent="0.2">
      <c r="A22" s="27" t="s">
        <v>29</v>
      </c>
      <c r="B22" s="35">
        <v>25</v>
      </c>
      <c r="C22" s="35" t="s">
        <v>30</v>
      </c>
      <c r="D22" s="36" t="s">
        <v>31</v>
      </c>
      <c r="E22" s="39"/>
      <c r="F22" s="38">
        <f>IF(AND(ISEVEN(ROUND(E22,5)* B22*10^2),ROUND(MOD(ROUND(E22,5)* B22*10^2,1),2)&lt;=0.5),ROUNDDOWN(ROUND(E22,5)* B22,2),ROUND(ROUND(E22,5)* B22,2))</f>
        <v>0</v>
      </c>
      <c r="G22" s="28">
        <f>IF(AND(ISEVEN(H22*10^2),ROUND(MOD(H22*10^2,1),2)&lt;=0.5),ROUNDDOWN(H22,2),ROUND(H22,2))</f>
        <v>0</v>
      </c>
      <c r="H22" s="28">
        <f>0 * F22</f>
        <v>0</v>
      </c>
    </row>
    <row r="23" spans="1:13" s="28" customFormat="1" x14ac:dyDescent="0.2">
      <c r="A23" s="27" t="s">
        <v>32</v>
      </c>
      <c r="B23" s="35">
        <v>25</v>
      </c>
      <c r="C23" s="35" t="s">
        <v>30</v>
      </c>
      <c r="D23" s="36" t="s">
        <v>33</v>
      </c>
      <c r="E23" s="39"/>
      <c r="F23" s="38">
        <f>IF(AND(ISEVEN(ROUND(E23,5)* B23*10^2),ROUND(MOD(ROUND(E23,5)* B23*10^2,1),2)&lt;=0.5),ROUNDDOWN(ROUND(E23,5)* B23,2),ROUND(ROUND(E23,5)* B23,2))</f>
        <v>0</v>
      </c>
      <c r="G23" s="28">
        <f>IF(AND(ISEVEN(H23*10^2),ROUND(MOD(H23*10^2,1),2)&lt;=0.5),ROUNDDOWN(H23,2),ROUND(H23,2))</f>
        <v>0</v>
      </c>
      <c r="H23" s="28">
        <f>0 * F23</f>
        <v>0</v>
      </c>
    </row>
    <row r="24" spans="1:13" s="28" customFormat="1" x14ac:dyDescent="0.2">
      <c r="A24" s="27" t="s">
        <v>34</v>
      </c>
      <c r="B24" s="35">
        <v>50</v>
      </c>
      <c r="C24" s="35" t="s">
        <v>30</v>
      </c>
      <c r="D24" s="36" t="s">
        <v>35</v>
      </c>
      <c r="E24" s="39"/>
      <c r="F24" s="38">
        <f>IF(AND(ISEVEN(ROUND(E24,5)* B24*10^2),ROUND(MOD(ROUND(E24,5)* B24*10^2,1),2)&lt;=0.5),ROUNDDOWN(ROUND(E24,5)* B24,2),ROUND(ROUND(E24,5)* B24,2))</f>
        <v>0</v>
      </c>
      <c r="G24" s="28">
        <f>IF(AND(ISEVEN(H24*10^2),ROUND(MOD(H24*10^2,1),2)&lt;=0.5),ROUNDDOWN(H24,2),ROUND(H24,2))</f>
        <v>0</v>
      </c>
      <c r="H24" s="28">
        <f>0 * F24</f>
        <v>0</v>
      </c>
    </row>
    <row r="25" spans="1:13" s="28" customFormat="1" x14ac:dyDescent="0.2">
      <c r="A25" s="27" t="s">
        <v>36</v>
      </c>
      <c r="B25" s="35">
        <v>25</v>
      </c>
      <c r="C25" s="35" t="s">
        <v>30</v>
      </c>
      <c r="D25" s="36" t="s">
        <v>37</v>
      </c>
      <c r="E25" s="39"/>
      <c r="F25" s="38">
        <f>IF(AND(ISEVEN(ROUND(E25,5)* B25*10^2),ROUND(MOD(ROUND(E25,5)* B25*10^2,1),2)&lt;=0.5),ROUNDDOWN(ROUND(E25,5)* B25,2),ROUND(ROUND(E25,5)* B25,2))</f>
        <v>0</v>
      </c>
      <c r="G25" s="28">
        <f>IF(AND(ISEVEN(H25*10^2),ROUND(MOD(H25*10^2,1),2)&lt;=0.5),ROUNDDOWN(H25,2),ROUND(H25,2))</f>
        <v>0</v>
      </c>
      <c r="H25" s="28">
        <f>0 * F25</f>
        <v>0</v>
      </c>
    </row>
    <row r="26" spans="1:13" s="28" customFormat="1" x14ac:dyDescent="0.2">
      <c r="A26" s="27" t="s">
        <v>38</v>
      </c>
      <c r="B26" s="35">
        <v>25</v>
      </c>
      <c r="C26" s="35" t="s">
        <v>30</v>
      </c>
      <c r="D26" s="36" t="s">
        <v>39</v>
      </c>
      <c r="E26" s="39"/>
      <c r="F26" s="38">
        <f>IF(AND(ISEVEN(ROUND(E26,5)* B26*10^2),ROUND(MOD(ROUND(E26,5)* B26*10^2,1),2)&lt;=0.5),ROUNDDOWN(ROUND(E26,5)* B26,2),ROUND(ROUND(E26,5)* B26,2))</f>
        <v>0</v>
      </c>
      <c r="G26" s="28">
        <f>IF(AND(ISEVEN(H26*10^2),ROUND(MOD(H26*10^2,1),2)&lt;=0.5),ROUNDDOWN(H26,2),ROUND(H26,2))</f>
        <v>0</v>
      </c>
      <c r="H26" s="28">
        <f>0 * F26</f>
        <v>0</v>
      </c>
    </row>
    <row r="27" spans="1:13" s="28" customFormat="1" x14ac:dyDescent="0.2">
      <c r="A27" s="27" t="s">
        <v>40</v>
      </c>
      <c r="B27" s="35">
        <v>1059.3499999999999</v>
      </c>
      <c r="C27" s="35" t="s">
        <v>21</v>
      </c>
      <c r="D27" s="36" t="s">
        <v>41</v>
      </c>
      <c r="E27" s="39"/>
      <c r="F27" s="38">
        <f>IF(AND(ISEVEN(ROUND(E27,5)* B27*10^2),ROUND(MOD(ROUND(E27,5)* B27*10^2,1),2)&lt;=0.5),ROUNDDOWN(ROUND(E27,5)* B27,2),ROUND(ROUND(E27,5)* B27,2))</f>
        <v>0</v>
      </c>
      <c r="G27" s="28">
        <f>IF(AND(ISEVEN(H27*10^2),ROUND(MOD(H27*10^2,1),2)&lt;=0.5),ROUNDDOWN(H27,2),ROUND(H27,2))</f>
        <v>0</v>
      </c>
      <c r="H27" s="28">
        <f>0 * F27</f>
        <v>0</v>
      </c>
    </row>
    <row r="28" spans="1:13" s="28" customFormat="1" x14ac:dyDescent="0.2">
      <c r="A28" s="27" t="s">
        <v>42</v>
      </c>
      <c r="B28" s="35">
        <v>200</v>
      </c>
      <c r="C28" s="35" t="s">
        <v>30</v>
      </c>
      <c r="D28" s="36" t="s">
        <v>43</v>
      </c>
      <c r="E28" s="39"/>
      <c r="F28" s="38">
        <f>IF(AND(ISEVEN(ROUND(E28,5)* B28*10^2),ROUND(MOD(ROUND(E28,5)* B28*10^2,1),2)&lt;=0.5),ROUNDDOWN(ROUND(E28,5)* B28,2),ROUND(ROUND(E28,5)* B28,2))</f>
        <v>0</v>
      </c>
      <c r="G28" s="28">
        <f>IF(AND(ISEVEN(H28*10^2),ROUND(MOD(H28*10^2,1),2)&lt;=0.5),ROUNDDOWN(H28,2),ROUND(H28,2))</f>
        <v>0</v>
      </c>
      <c r="H28" s="28">
        <f>0 * F28</f>
        <v>0</v>
      </c>
    </row>
    <row r="29" spans="1:13" s="28" customFormat="1" x14ac:dyDescent="0.2">
      <c r="A29" s="27" t="s">
        <v>44</v>
      </c>
      <c r="B29" s="35">
        <v>50</v>
      </c>
      <c r="C29" s="35" t="s">
        <v>30</v>
      </c>
      <c r="D29" s="36" t="s">
        <v>45</v>
      </c>
      <c r="E29" s="39"/>
      <c r="F29" s="38">
        <f>IF(AND(ISEVEN(ROUND(E29,5)* B29*10^2),ROUND(MOD(ROUND(E29,5)* B29*10^2,1),2)&lt;=0.5),ROUNDDOWN(ROUND(E29,5)* B29,2),ROUND(ROUND(E29,5)* B29,2))</f>
        <v>0</v>
      </c>
      <c r="G29" s="28">
        <f>IF(AND(ISEVEN(H29*10^2),ROUND(MOD(H29*10^2,1),2)&lt;=0.5),ROUNDDOWN(H29,2),ROUND(H29,2))</f>
        <v>0</v>
      </c>
      <c r="H29" s="28">
        <f>0 * F29</f>
        <v>0</v>
      </c>
    </row>
    <row r="30" spans="1:13" s="28" customFormat="1" x14ac:dyDescent="0.2">
      <c r="A30" s="27" t="s">
        <v>46</v>
      </c>
      <c r="B30" s="35">
        <v>50</v>
      </c>
      <c r="C30" s="35" t="s">
        <v>30</v>
      </c>
      <c r="D30" s="36" t="s">
        <v>47</v>
      </c>
      <c r="E30" s="39"/>
      <c r="F30" s="38">
        <f>IF(AND(ISEVEN(ROUND(E30,5)* B30*10^2),ROUND(MOD(ROUND(E30,5)* B30*10^2,1),2)&lt;=0.5),ROUNDDOWN(ROUND(E30,5)* B30,2),ROUND(ROUND(E30,5)* B30,2))</f>
        <v>0</v>
      </c>
      <c r="G30" s="28">
        <f>IF(AND(ISEVEN(H30*10^2),ROUND(MOD(H30*10^2,1),2)&lt;=0.5),ROUNDDOWN(H30,2),ROUND(H30,2))</f>
        <v>0</v>
      </c>
      <c r="H30" s="28">
        <f>0 * F30</f>
        <v>0</v>
      </c>
    </row>
    <row r="31" spans="1:13" s="28" customFormat="1" x14ac:dyDescent="0.2">
      <c r="A31" s="27" t="s">
        <v>48</v>
      </c>
      <c r="B31" s="35">
        <v>8.6999999999999993</v>
      </c>
      <c r="C31" s="35" t="s">
        <v>49</v>
      </c>
      <c r="D31" s="36" t="s">
        <v>50</v>
      </c>
      <c r="E31" s="39"/>
      <c r="F31" s="38">
        <f>IF(AND(ISEVEN(ROUND(E31,5)* B31*10^2),ROUND(MOD(ROUND(E31,5)* B31*10^2,1),2)&lt;=0.5),ROUNDDOWN(ROUND(E31,5)* B31,2),ROUND(ROUND(E31,5)* B31,2))</f>
        <v>0</v>
      </c>
      <c r="G31" s="28">
        <f>IF(AND(ISEVEN(H31*10^2),ROUND(MOD(H31*10^2,1),2)&lt;=0.5),ROUNDDOWN(H31,2),ROUND(H31,2))</f>
        <v>0</v>
      </c>
      <c r="H31" s="28">
        <f>0 * F31</f>
        <v>0</v>
      </c>
    </row>
    <row r="32" spans="1:13" s="28" customFormat="1" x14ac:dyDescent="0.2">
      <c r="A32" s="27" t="s">
        <v>51</v>
      </c>
      <c r="B32" s="35">
        <v>22.42</v>
      </c>
      <c r="C32" s="35" t="s">
        <v>49</v>
      </c>
      <c r="D32" s="36" t="s">
        <v>52</v>
      </c>
      <c r="E32" s="39"/>
      <c r="F32" s="38">
        <f>IF(AND(ISEVEN(ROUND(E32,5)* B32*10^2),ROUND(MOD(ROUND(E32,5)* B32*10^2,1),2)&lt;=0.5),ROUNDDOWN(ROUND(E32,5)* B32,2),ROUND(ROUND(E32,5)* B32,2))</f>
        <v>0</v>
      </c>
      <c r="G32" s="28">
        <f>IF(AND(ISEVEN(H32*10^2),ROUND(MOD(H32*10^2,1),2)&lt;=0.5),ROUNDDOWN(H32,2),ROUND(H32,2))</f>
        <v>0</v>
      </c>
      <c r="H32" s="28">
        <f>0 * F32</f>
        <v>0</v>
      </c>
    </row>
    <row r="33" spans="1:8" s="28" customFormat="1" x14ac:dyDescent="0.2">
      <c r="A33" s="27" t="s">
        <v>53</v>
      </c>
      <c r="B33" s="35">
        <v>0.5</v>
      </c>
      <c r="C33" s="35" t="s">
        <v>18</v>
      </c>
      <c r="D33" s="36" t="s">
        <v>54</v>
      </c>
      <c r="E33" s="39"/>
      <c r="F33" s="38">
        <f>IF(AND(ISEVEN(ROUND(E33,5)* B33*10^2),ROUND(MOD(ROUND(E33,5)* B33*10^2,1),2)&lt;=0.5),ROUNDDOWN(ROUND(E33,5)* B33,2),ROUND(ROUND(E33,5)* B33,2))</f>
        <v>0</v>
      </c>
      <c r="G33" s="28">
        <f>IF(AND(ISEVEN(H33*10^2),ROUND(MOD(H33*10^2,1),2)&lt;=0.5),ROUNDDOWN(H33,2),ROUND(H33,2))</f>
        <v>0</v>
      </c>
      <c r="H33" s="28">
        <f>0 * F33</f>
        <v>0</v>
      </c>
    </row>
    <row r="34" spans="1:8" s="28" customFormat="1" x14ac:dyDescent="0.2">
      <c r="A34" s="27" t="s">
        <v>55</v>
      </c>
      <c r="B34" s="35">
        <v>26.32</v>
      </c>
      <c r="C34" s="35" t="s">
        <v>49</v>
      </c>
      <c r="D34" s="36" t="s">
        <v>56</v>
      </c>
      <c r="E34" s="39"/>
      <c r="F34" s="38">
        <f>IF(AND(ISEVEN(ROUND(E34,5)* B34*10^2),ROUND(MOD(ROUND(E34,5)* B34*10^2,1),2)&lt;=0.5),ROUNDDOWN(ROUND(E34,5)* B34,2),ROUND(ROUND(E34,5)* B34,2))</f>
        <v>0</v>
      </c>
      <c r="G34" s="28">
        <f>IF(AND(ISEVEN(H34*10^2),ROUND(MOD(H34*10^2,1),2)&lt;=0.5),ROUNDDOWN(H34,2),ROUND(H34,2))</f>
        <v>0</v>
      </c>
      <c r="H34" s="28">
        <f>0 * F34</f>
        <v>0</v>
      </c>
    </row>
    <row r="35" spans="1:8" s="28" customFormat="1" x14ac:dyDescent="0.2">
      <c r="A35" s="27" t="s">
        <v>57</v>
      </c>
      <c r="B35" s="35">
        <v>5.45</v>
      </c>
      <c r="C35" s="35" t="s">
        <v>58</v>
      </c>
      <c r="D35" s="36" t="s">
        <v>59</v>
      </c>
      <c r="E35" s="39"/>
      <c r="F35" s="38">
        <f>IF(AND(ISEVEN(ROUND(E35,5)* B35*10^2),ROUND(MOD(ROUND(E35,5)* B35*10^2,1),2)&lt;=0.5),ROUNDDOWN(ROUND(E35,5)* B35,2),ROUND(ROUND(E35,5)* B35,2))</f>
        <v>0</v>
      </c>
      <c r="G35" s="28">
        <f>IF(AND(ISEVEN(H35*10^2),ROUND(MOD(H35*10^2,1),2)&lt;=0.5),ROUNDDOWN(H35,2),ROUND(H35,2))</f>
        <v>0</v>
      </c>
      <c r="H35" s="28">
        <f>0 * F35</f>
        <v>0</v>
      </c>
    </row>
    <row r="36" spans="1:8" s="28" customFormat="1" x14ac:dyDescent="0.2">
      <c r="A36" s="27" t="s">
        <v>60</v>
      </c>
      <c r="B36" s="35">
        <v>3.55</v>
      </c>
      <c r="C36" s="35" t="s">
        <v>58</v>
      </c>
      <c r="D36" s="36" t="s">
        <v>61</v>
      </c>
      <c r="E36" s="39"/>
      <c r="F36" s="38">
        <f>IF(AND(ISEVEN(ROUND(E36,5)* B36*10^2),ROUND(MOD(ROUND(E36,5)* B36*10^2,1),2)&lt;=0.5),ROUNDDOWN(ROUND(E36,5)* B36,2),ROUND(ROUND(E36,5)* B36,2))</f>
        <v>0</v>
      </c>
      <c r="G36" s="28">
        <f>IF(AND(ISEVEN(H36*10^2),ROUND(MOD(H36*10^2,1),2)&lt;=0.5),ROUNDDOWN(H36,2),ROUND(H36,2))</f>
        <v>0</v>
      </c>
      <c r="H36" s="28">
        <f>0 * F36</f>
        <v>0</v>
      </c>
    </row>
    <row r="37" spans="1:8" s="28" customFormat="1" x14ac:dyDescent="0.2">
      <c r="A37" s="27" t="s">
        <v>62</v>
      </c>
      <c r="B37" s="35">
        <v>32.86</v>
      </c>
      <c r="C37" s="35" t="s">
        <v>58</v>
      </c>
      <c r="D37" s="36" t="s">
        <v>63</v>
      </c>
      <c r="E37" s="39"/>
      <c r="F37" s="38">
        <f>IF(AND(ISEVEN(ROUND(E37,5)* B37*10^2),ROUND(MOD(ROUND(E37,5)* B37*10^2,1),2)&lt;=0.5),ROUNDDOWN(ROUND(E37,5)* B37,2),ROUND(ROUND(E37,5)* B37,2))</f>
        <v>0</v>
      </c>
      <c r="G37" s="28">
        <f>IF(AND(ISEVEN(H37*10^2),ROUND(MOD(H37*10^2,1),2)&lt;=0.5),ROUNDDOWN(H37,2),ROUND(H37,2))</f>
        <v>0</v>
      </c>
      <c r="H37" s="28">
        <f>0 * F37</f>
        <v>0</v>
      </c>
    </row>
    <row r="38" spans="1:8" s="28" customFormat="1" x14ac:dyDescent="0.2">
      <c r="A38" s="27" t="s">
        <v>64</v>
      </c>
      <c r="B38" s="35">
        <v>53.8</v>
      </c>
      <c r="C38" s="35" t="s">
        <v>65</v>
      </c>
      <c r="D38" s="36" t="s">
        <v>66</v>
      </c>
      <c r="E38" s="39"/>
      <c r="F38" s="38">
        <f>IF(AND(ISEVEN(ROUND(E38,5)* B38*10^2),ROUND(MOD(ROUND(E38,5)* B38*10^2,1),2)&lt;=0.5),ROUNDDOWN(ROUND(E38,5)* B38,2),ROUND(ROUND(E38,5)* B38,2))</f>
        <v>0</v>
      </c>
      <c r="G38" s="28">
        <f>IF(AND(ISEVEN(H38*10^2),ROUND(MOD(H38*10^2,1),2)&lt;=0.5),ROUNDDOWN(H38,2),ROUND(H38,2))</f>
        <v>0</v>
      </c>
      <c r="H38" s="28">
        <f>0 * F38</f>
        <v>0</v>
      </c>
    </row>
    <row r="39" spans="1:8" s="28" customFormat="1" x14ac:dyDescent="0.2">
      <c r="A39" s="27" t="s">
        <v>67</v>
      </c>
      <c r="B39" s="35">
        <v>58.45</v>
      </c>
      <c r="C39" s="35" t="s">
        <v>21</v>
      </c>
      <c r="D39" s="36" t="s">
        <v>68</v>
      </c>
      <c r="E39" s="39"/>
      <c r="F39" s="38">
        <f>IF(AND(ISEVEN(ROUND(E39,5)* B39*10^2),ROUND(MOD(ROUND(E39,5)* B39*10^2,1),2)&lt;=0.5),ROUNDDOWN(ROUND(E39,5)* B39,2),ROUND(ROUND(E39,5)* B39,2))</f>
        <v>0</v>
      </c>
      <c r="G39" s="28">
        <f>IF(AND(ISEVEN(H39*10^2),ROUND(MOD(H39*10^2,1),2)&lt;=0.5),ROUNDDOWN(H39,2),ROUND(H39,2))</f>
        <v>0</v>
      </c>
      <c r="H39" s="28">
        <f>0 * F39</f>
        <v>0</v>
      </c>
    </row>
    <row r="40" spans="1:8" s="28" customFormat="1" x14ac:dyDescent="0.2">
      <c r="A40" s="27" t="s">
        <v>69</v>
      </c>
      <c r="B40" s="35">
        <v>928.86</v>
      </c>
      <c r="C40" s="35" t="s">
        <v>58</v>
      </c>
      <c r="D40" s="36" t="s">
        <v>70</v>
      </c>
      <c r="E40" s="39"/>
      <c r="F40" s="38">
        <f>IF(AND(ISEVEN(ROUND(E40,5)* B40*10^2),ROUND(MOD(ROUND(E40,5)* B40*10^2,1),2)&lt;=0.5),ROUNDDOWN(ROUND(E40,5)* B40,2),ROUND(ROUND(E40,5)* B40,2))</f>
        <v>0</v>
      </c>
      <c r="G40" s="28">
        <f>IF(AND(ISEVEN(H40*10^2),ROUND(MOD(H40*10^2,1),2)&lt;=0.5),ROUNDDOWN(H40,2),ROUND(H40,2))</f>
        <v>0</v>
      </c>
      <c r="H40" s="28">
        <f>0 * F40</f>
        <v>0</v>
      </c>
    </row>
    <row r="41" spans="1:8" s="28" customFormat="1" x14ac:dyDescent="0.2">
      <c r="A41" s="27" t="s">
        <v>71</v>
      </c>
      <c r="B41" s="35">
        <v>1320.42</v>
      </c>
      <c r="C41" s="35" t="s">
        <v>58</v>
      </c>
      <c r="D41" s="36" t="s">
        <v>70</v>
      </c>
      <c r="E41" s="39"/>
      <c r="F41" s="38">
        <f>IF(AND(ISEVEN(ROUND(E41,5)* B41*10^2),ROUND(MOD(ROUND(E41,5)* B41*10^2,1),2)&lt;=0.5),ROUNDDOWN(ROUND(E41,5)* B41,2),ROUND(ROUND(E41,5)* B41,2))</f>
        <v>0</v>
      </c>
      <c r="G41" s="28">
        <f>IF(AND(ISEVEN(H41*10^2),ROUND(MOD(H41*10^2,1),2)&lt;=0.5),ROUNDDOWN(H41,2),ROUND(H41,2))</f>
        <v>0</v>
      </c>
      <c r="H41" s="28">
        <f>0 * F41</f>
        <v>0</v>
      </c>
    </row>
    <row r="42" spans="1:8" s="28" customFormat="1" x14ac:dyDescent="0.2">
      <c r="A42" s="27" t="s">
        <v>72</v>
      </c>
      <c r="B42" s="35">
        <v>366.95</v>
      </c>
      <c r="C42" s="35" t="s">
        <v>18</v>
      </c>
      <c r="D42" s="36" t="s">
        <v>73</v>
      </c>
      <c r="E42" s="39"/>
      <c r="F42" s="38">
        <f>IF(AND(ISEVEN(ROUND(E42,5)* B42*10^2),ROUND(MOD(ROUND(E42,5)* B42*10^2,1),2)&lt;=0.5),ROUNDDOWN(ROUND(E42,5)* B42,2),ROUND(ROUND(E42,5)* B42,2))</f>
        <v>0</v>
      </c>
      <c r="G42" s="28">
        <f>IF(AND(ISEVEN(H42*10^2),ROUND(MOD(H42*10^2,1),2)&lt;=0.5),ROUNDDOWN(H42,2),ROUND(H42,2))</f>
        <v>0</v>
      </c>
      <c r="H42" s="28">
        <f>0 * F42</f>
        <v>0</v>
      </c>
    </row>
    <row r="43" spans="1:8" s="28" customFormat="1" x14ac:dyDescent="0.2">
      <c r="A43" s="27" t="s">
        <v>74</v>
      </c>
      <c r="B43" s="35">
        <v>495.14</v>
      </c>
      <c r="C43" s="35" t="s">
        <v>18</v>
      </c>
      <c r="D43" s="36" t="s">
        <v>75</v>
      </c>
      <c r="E43" s="39"/>
      <c r="F43" s="38">
        <f>IF(AND(ISEVEN(ROUND(E43,5)* B43*10^2),ROUND(MOD(ROUND(E43,5)* B43*10^2,1),2)&lt;=0.5),ROUNDDOWN(ROUND(E43,5)* B43,2),ROUND(ROUND(E43,5)* B43,2))</f>
        <v>0</v>
      </c>
      <c r="G43" s="28">
        <f>IF(AND(ISEVEN(H43*10^2),ROUND(MOD(H43*10^2,1),2)&lt;=0.5),ROUNDDOWN(H43,2),ROUND(H43,2))</f>
        <v>0</v>
      </c>
      <c r="H43" s="28">
        <f>0 * F43</f>
        <v>0</v>
      </c>
    </row>
    <row r="44" spans="1:8" s="28" customFormat="1" x14ac:dyDescent="0.2">
      <c r="A44" s="27" t="s">
        <v>76</v>
      </c>
      <c r="B44" s="35">
        <v>4401.6000000000004</v>
      </c>
      <c r="C44" s="35" t="s">
        <v>15</v>
      </c>
      <c r="D44" s="36" t="s">
        <v>77</v>
      </c>
      <c r="E44" s="39"/>
      <c r="F44" s="38">
        <f>IF(AND(ISEVEN(ROUND(E44,5)* B44*10^2),ROUND(MOD(ROUND(E44,5)* B44*10^2,1),2)&lt;=0.5),ROUNDDOWN(ROUND(E44,5)* B44,2),ROUND(ROUND(E44,5)* B44,2))</f>
        <v>0</v>
      </c>
      <c r="G44" s="28">
        <f>IF(AND(ISEVEN(H44*10^2),ROUND(MOD(H44*10^2,1),2)&lt;=0.5),ROUNDDOWN(H44,2),ROUND(H44,2))</f>
        <v>0</v>
      </c>
      <c r="H44" s="28">
        <f>0 * F44</f>
        <v>0</v>
      </c>
    </row>
    <row r="45" spans="1:8" s="28" customFormat="1" x14ac:dyDescent="0.2">
      <c r="A45" s="27" t="s">
        <v>78</v>
      </c>
      <c r="B45" s="35">
        <v>964.89</v>
      </c>
      <c r="C45" s="35" t="s">
        <v>12</v>
      </c>
      <c r="D45" s="36" t="s">
        <v>79</v>
      </c>
      <c r="E45" s="39"/>
      <c r="F45" s="38">
        <f>IF(AND(ISEVEN(ROUND(E45,5)* B45*10^2),ROUND(MOD(ROUND(E45,5)* B45*10^2,1),2)&lt;=0.5),ROUNDDOWN(ROUND(E45,5)* B45,2),ROUND(ROUND(E45,5)* B45,2))</f>
        <v>0</v>
      </c>
      <c r="G45" s="28">
        <f>IF(AND(ISEVEN(H45*10^2),ROUND(MOD(H45*10^2,1),2)&lt;=0.5),ROUNDDOWN(H45,2),ROUND(H45,2))</f>
        <v>0</v>
      </c>
      <c r="H45" s="28">
        <f>0 * F45</f>
        <v>0</v>
      </c>
    </row>
    <row r="46" spans="1:8" s="28" customFormat="1" x14ac:dyDescent="0.2">
      <c r="A46" s="27" t="s">
        <v>80</v>
      </c>
      <c r="B46" s="35">
        <v>236.32</v>
      </c>
      <c r="C46" s="35" t="s">
        <v>12</v>
      </c>
      <c r="D46" s="36" t="s">
        <v>81</v>
      </c>
      <c r="E46" s="39"/>
      <c r="F46" s="38">
        <f>IF(AND(ISEVEN(ROUND(E46,5)* B46*10^2),ROUND(MOD(ROUND(E46,5)* B46*10^2,1),2)&lt;=0.5),ROUNDDOWN(ROUND(E46,5)* B46,2),ROUND(ROUND(E46,5)* B46,2))</f>
        <v>0</v>
      </c>
      <c r="G46" s="28">
        <f>IF(AND(ISEVEN(H46*10^2),ROUND(MOD(H46*10^2,1),2)&lt;=0.5),ROUNDDOWN(H46,2),ROUND(H46,2))</f>
        <v>0</v>
      </c>
      <c r="H46" s="28">
        <f>0 * F46</f>
        <v>0</v>
      </c>
    </row>
    <row r="47" spans="1:8" s="28" customFormat="1" x14ac:dyDescent="0.2">
      <c r="A47" s="27" t="s">
        <v>82</v>
      </c>
      <c r="B47" s="35">
        <v>350</v>
      </c>
      <c r="C47" s="35" t="s">
        <v>12</v>
      </c>
      <c r="D47" s="36" t="s">
        <v>83</v>
      </c>
      <c r="E47" s="39"/>
      <c r="F47" s="38">
        <f>IF(AND(ISEVEN(ROUND(E47,5)* B47*10^2),ROUND(MOD(ROUND(E47,5)* B47*10^2,1),2)&lt;=0.5),ROUNDDOWN(ROUND(E47,5)* B47,2),ROUND(ROUND(E47,5)* B47,2))</f>
        <v>0</v>
      </c>
      <c r="G47" s="28">
        <f>IF(AND(ISEVEN(H47*10^2),ROUND(MOD(H47*10^2,1),2)&lt;=0.5),ROUNDDOWN(H47,2),ROUND(H47,2))</f>
        <v>0</v>
      </c>
      <c r="H47" s="28">
        <f>0 * F47</f>
        <v>0</v>
      </c>
    </row>
    <row r="48" spans="1:8" s="28" customFormat="1" ht="51" x14ac:dyDescent="0.2">
      <c r="A48" s="27" t="s">
        <v>84</v>
      </c>
      <c r="B48" s="35">
        <v>1929.77</v>
      </c>
      <c r="C48" s="35" t="s">
        <v>12</v>
      </c>
      <c r="D48" s="36" t="s">
        <v>85</v>
      </c>
      <c r="E48" s="39"/>
      <c r="F48" s="38">
        <f>IF(AND(ISEVEN(ROUND(E48,5)* B48*10^2),ROUND(MOD(ROUND(E48,5)* B48*10^2,1),2)&lt;=0.5),ROUNDDOWN(ROUND(E48,5)* B48,2),ROUND(ROUND(E48,5)* B48,2))</f>
        <v>0</v>
      </c>
      <c r="G48" s="28">
        <f>IF(AND(ISEVEN(H48*10^2),ROUND(MOD(H48*10^2,1),2)&lt;=0.5),ROUNDDOWN(H48,2),ROUND(H48,2))</f>
        <v>0</v>
      </c>
      <c r="H48" s="28">
        <f>0 * F48</f>
        <v>0</v>
      </c>
    </row>
    <row r="49" spans="1:8" s="28" customFormat="1" ht="63.75" x14ac:dyDescent="0.2">
      <c r="A49" s="27" t="s">
        <v>86</v>
      </c>
      <c r="B49" s="35">
        <v>133.24</v>
      </c>
      <c r="C49" s="35" t="s">
        <v>12</v>
      </c>
      <c r="D49" s="36" t="s">
        <v>87</v>
      </c>
      <c r="E49" s="39"/>
      <c r="F49" s="38">
        <f>IF(AND(ISEVEN(ROUND(E49,5)* B49*10^2),ROUND(MOD(ROUND(E49,5)* B49*10^2,1),2)&lt;=0.5),ROUNDDOWN(ROUND(E49,5)* B49,2),ROUND(ROUND(E49,5)* B49,2))</f>
        <v>0</v>
      </c>
      <c r="G49" s="28">
        <f>IF(AND(ISEVEN(H49*10^2),ROUND(MOD(H49*10^2,1),2)&lt;=0.5),ROUNDDOWN(H49,2),ROUND(H49,2))</f>
        <v>0</v>
      </c>
      <c r="H49" s="28">
        <f>0 * F49</f>
        <v>0</v>
      </c>
    </row>
    <row r="50" spans="1:8" s="28" customFormat="1" ht="63.75" x14ac:dyDescent="0.2">
      <c r="A50" s="27" t="s">
        <v>88</v>
      </c>
      <c r="B50" s="35">
        <v>1.07</v>
      </c>
      <c r="C50" s="35" t="s">
        <v>12</v>
      </c>
      <c r="D50" s="36" t="s">
        <v>89</v>
      </c>
      <c r="E50" s="39"/>
      <c r="F50" s="38">
        <f>IF(AND(ISEVEN(ROUND(E50,5)* B50*10^2),ROUND(MOD(ROUND(E50,5)* B50*10^2,1),2)&lt;=0.5),ROUNDDOWN(ROUND(E50,5)* B50,2),ROUND(ROUND(E50,5)* B50,2))</f>
        <v>0</v>
      </c>
      <c r="G50" s="28">
        <f>IF(AND(ISEVEN(H50*10^2),ROUND(MOD(H50*10^2,1),2)&lt;=0.5),ROUNDDOWN(H50,2),ROUND(H50,2))</f>
        <v>0</v>
      </c>
      <c r="H50" s="28">
        <f>0 * F50</f>
        <v>0</v>
      </c>
    </row>
    <row r="51" spans="1:8" s="28" customFormat="1" ht="25.5" x14ac:dyDescent="0.2">
      <c r="A51" s="27" t="s">
        <v>90</v>
      </c>
      <c r="B51" s="35">
        <v>61.71</v>
      </c>
      <c r="C51" s="35" t="s">
        <v>12</v>
      </c>
      <c r="D51" s="36" t="s">
        <v>91</v>
      </c>
      <c r="E51" s="39"/>
      <c r="F51" s="38">
        <f>IF(AND(ISEVEN(ROUND(E51,5)* B51*10^2),ROUND(MOD(ROUND(E51,5)* B51*10^2,1),2)&lt;=0.5),ROUNDDOWN(ROUND(E51,5)* B51,2),ROUND(ROUND(E51,5)* B51,2))</f>
        <v>0</v>
      </c>
      <c r="G51" s="28">
        <f>IF(AND(ISEVEN(H51*10^2),ROUND(MOD(H51*10^2,1),2)&lt;=0.5),ROUNDDOWN(H51,2),ROUND(H51,2))</f>
        <v>0</v>
      </c>
      <c r="H51" s="28">
        <f>0 * F51</f>
        <v>0</v>
      </c>
    </row>
    <row r="52" spans="1:8" s="28" customFormat="1" x14ac:dyDescent="0.2">
      <c r="A52" s="27" t="s">
        <v>92</v>
      </c>
      <c r="B52" s="35">
        <v>934.95</v>
      </c>
      <c r="C52" s="35" t="s">
        <v>15</v>
      </c>
      <c r="D52" s="36" t="s">
        <v>93</v>
      </c>
      <c r="E52" s="39"/>
      <c r="F52" s="38">
        <f>IF(AND(ISEVEN(ROUND(E52,5)* B52*10^2),ROUND(MOD(ROUND(E52,5)* B52*10^2,1),2)&lt;=0.5),ROUNDDOWN(ROUND(E52,5)* B52,2),ROUND(ROUND(E52,5)* B52,2))</f>
        <v>0</v>
      </c>
      <c r="G52" s="28">
        <f>IF(AND(ISEVEN(H52*10^2),ROUND(MOD(H52*10^2,1),2)&lt;=0.5),ROUNDDOWN(H52,2),ROUND(H52,2))</f>
        <v>0</v>
      </c>
      <c r="H52" s="28">
        <f>0 * F52</f>
        <v>0</v>
      </c>
    </row>
    <row r="53" spans="1:8" s="28" customFormat="1" x14ac:dyDescent="0.2">
      <c r="A53" s="27" t="s">
        <v>94</v>
      </c>
      <c r="B53" s="35">
        <v>15</v>
      </c>
      <c r="C53" s="35" t="s">
        <v>15</v>
      </c>
      <c r="D53" s="36" t="s">
        <v>95</v>
      </c>
      <c r="E53" s="39"/>
      <c r="F53" s="38">
        <f>IF(AND(ISEVEN(ROUND(E53,5)* B53*10^2),ROUND(MOD(ROUND(E53,5)* B53*10^2,1),2)&lt;=0.5),ROUNDDOWN(ROUND(E53,5)* B53,2),ROUND(ROUND(E53,5)* B53,2))</f>
        <v>0</v>
      </c>
      <c r="G53" s="28">
        <f>IF(AND(ISEVEN(H53*10^2),ROUND(MOD(H53*10^2,1),2)&lt;=0.5),ROUNDDOWN(H53,2),ROUND(H53,2))</f>
        <v>0</v>
      </c>
      <c r="H53" s="28">
        <f>0 * F53</f>
        <v>0</v>
      </c>
    </row>
    <row r="54" spans="1:8" s="28" customFormat="1" x14ac:dyDescent="0.2">
      <c r="A54" s="27" t="s">
        <v>96</v>
      </c>
      <c r="B54" s="35">
        <v>440.04</v>
      </c>
      <c r="C54" s="35" t="s">
        <v>97</v>
      </c>
      <c r="D54" s="36" t="s">
        <v>98</v>
      </c>
      <c r="E54" s="39"/>
      <c r="F54" s="38">
        <f>IF(AND(ISEVEN(ROUND(E54,5)* B54*10^2),ROUND(MOD(ROUND(E54,5)* B54*10^2,1),2)&lt;=0.5),ROUNDDOWN(ROUND(E54,5)* B54,2),ROUND(ROUND(E54,5)* B54,2))</f>
        <v>0</v>
      </c>
      <c r="G54" s="28">
        <f>IF(AND(ISEVEN(H54*10^2),ROUND(MOD(H54*10^2,1),2)&lt;=0.5),ROUNDDOWN(H54,2),ROUND(H54,2))</f>
        <v>0</v>
      </c>
      <c r="H54" s="28">
        <f>0 * F54</f>
        <v>0</v>
      </c>
    </row>
    <row r="55" spans="1:8" s="28" customFormat="1" x14ac:dyDescent="0.2">
      <c r="A55" s="27" t="s">
        <v>99</v>
      </c>
      <c r="B55" s="35">
        <v>12.88</v>
      </c>
      <c r="C55" s="35" t="s">
        <v>58</v>
      </c>
      <c r="D55" s="36" t="s">
        <v>100</v>
      </c>
      <c r="E55" s="39"/>
      <c r="F55" s="38">
        <f>IF(AND(ISEVEN(ROUND(E55,5)* B55*10^2),ROUND(MOD(ROUND(E55,5)* B55*10^2,1),2)&lt;=0.5),ROUNDDOWN(ROUND(E55,5)* B55,2),ROUND(ROUND(E55,5)* B55,2))</f>
        <v>0</v>
      </c>
      <c r="G55" s="28">
        <f>IF(AND(ISEVEN(H55*10^2),ROUND(MOD(H55*10^2,1),2)&lt;=0.5),ROUNDDOWN(H55,2),ROUND(H55,2))</f>
        <v>0</v>
      </c>
      <c r="H55" s="28">
        <f>0 * F55</f>
        <v>0</v>
      </c>
    </row>
    <row r="56" spans="1:8" s="28" customFormat="1" x14ac:dyDescent="0.2">
      <c r="A56" s="27" t="s">
        <v>101</v>
      </c>
      <c r="B56" s="35">
        <v>46</v>
      </c>
      <c r="C56" s="35" t="s">
        <v>102</v>
      </c>
      <c r="D56" s="36" t="s">
        <v>100</v>
      </c>
      <c r="E56" s="39"/>
      <c r="F56" s="38">
        <f>IF(AND(ISEVEN(ROUND(E56,5)* B56*10^2),ROUND(MOD(ROUND(E56,5)* B56*10^2,1),2)&lt;=0.5),ROUNDDOWN(ROUND(E56,5)* B56,2),ROUND(ROUND(E56,5)* B56,2))</f>
        <v>0</v>
      </c>
      <c r="G56" s="28">
        <f>IF(AND(ISEVEN(H56*10^2),ROUND(MOD(H56*10^2,1),2)&lt;=0.5),ROUNDDOWN(H56,2),ROUND(H56,2))</f>
        <v>0</v>
      </c>
      <c r="H56" s="28">
        <f>0 * F56</f>
        <v>0</v>
      </c>
    </row>
    <row r="57" spans="1:8" s="28" customFormat="1" ht="25.5" x14ac:dyDescent="0.2">
      <c r="A57" s="27" t="s">
        <v>103</v>
      </c>
      <c r="B57" s="35">
        <v>484.18</v>
      </c>
      <c r="C57" s="35" t="s">
        <v>102</v>
      </c>
      <c r="D57" s="36" t="s">
        <v>104</v>
      </c>
      <c r="E57" s="39"/>
      <c r="F57" s="38">
        <f>IF(AND(ISEVEN(ROUND(E57,5)* B57*10^2),ROUND(MOD(ROUND(E57,5)* B57*10^2,1),2)&lt;=0.5),ROUNDDOWN(ROUND(E57,5)* B57,2),ROUND(ROUND(E57,5)* B57,2))</f>
        <v>0</v>
      </c>
      <c r="G57" s="28">
        <f>IF(AND(ISEVEN(H57*10^2),ROUND(MOD(H57*10^2,1),2)&lt;=0.5),ROUNDDOWN(H57,2),ROUND(H57,2))</f>
        <v>0</v>
      </c>
      <c r="H57" s="28">
        <f>0 * F57</f>
        <v>0</v>
      </c>
    </row>
    <row r="58" spans="1:8" s="28" customFormat="1" ht="25.5" x14ac:dyDescent="0.2">
      <c r="A58" s="27" t="s">
        <v>105</v>
      </c>
      <c r="B58" s="35">
        <v>294</v>
      </c>
      <c r="C58" s="35" t="s">
        <v>12</v>
      </c>
      <c r="D58" s="36" t="s">
        <v>106</v>
      </c>
      <c r="E58" s="39"/>
      <c r="F58" s="38">
        <f>IF(AND(ISEVEN(ROUND(E58,5)* B58*10^2),ROUND(MOD(ROUND(E58,5)* B58*10^2,1),2)&lt;=0.5),ROUNDDOWN(ROUND(E58,5)* B58,2),ROUND(ROUND(E58,5)* B58,2))</f>
        <v>0</v>
      </c>
      <c r="G58" s="28">
        <f>IF(AND(ISEVEN(H58*10^2),ROUND(MOD(H58*10^2,1),2)&lt;=0.5),ROUNDDOWN(H58,2),ROUND(H58,2))</f>
        <v>0</v>
      </c>
      <c r="H58" s="28">
        <f>0 * F58</f>
        <v>0</v>
      </c>
    </row>
    <row r="59" spans="1:8" s="28" customFormat="1" ht="25.5" x14ac:dyDescent="0.2">
      <c r="A59" s="27" t="s">
        <v>107</v>
      </c>
      <c r="B59" s="35">
        <v>616</v>
      </c>
      <c r="C59" s="35" t="s">
        <v>102</v>
      </c>
      <c r="D59" s="36" t="s">
        <v>108</v>
      </c>
      <c r="E59" s="39"/>
      <c r="F59" s="38">
        <f>IF(AND(ISEVEN(ROUND(E59,5)* B59*10^2),ROUND(MOD(ROUND(E59,5)* B59*10^2,1),2)&lt;=0.5),ROUNDDOWN(ROUND(E59,5)* B59,2),ROUND(ROUND(E59,5)* B59,2))</f>
        <v>0</v>
      </c>
      <c r="G59" s="28">
        <f>IF(AND(ISEVEN(H59*10^2),ROUND(MOD(H59*10^2,1),2)&lt;=0.5),ROUNDDOWN(H59,2),ROUND(H59,2))</f>
        <v>0</v>
      </c>
      <c r="H59" s="28">
        <f>0 * F59</f>
        <v>0</v>
      </c>
    </row>
    <row r="60" spans="1:8" s="28" customFormat="1" ht="25.5" x14ac:dyDescent="0.2">
      <c r="A60" s="27" t="s">
        <v>109</v>
      </c>
      <c r="B60" s="35">
        <v>501.2</v>
      </c>
      <c r="C60" s="35" t="s">
        <v>102</v>
      </c>
      <c r="D60" s="36" t="s">
        <v>110</v>
      </c>
      <c r="E60" s="39"/>
      <c r="F60" s="38">
        <f>IF(AND(ISEVEN(ROUND(E60,5)* B60*10^2),ROUND(MOD(ROUND(E60,5)* B60*10^2,1),2)&lt;=0.5),ROUNDDOWN(ROUND(E60,5)* B60,2),ROUND(ROUND(E60,5)* B60,2))</f>
        <v>0</v>
      </c>
      <c r="G60" s="28">
        <f>IF(AND(ISEVEN(H60*10^2),ROUND(MOD(H60*10^2,1),2)&lt;=0.5),ROUNDDOWN(H60,2),ROUND(H60,2))</f>
        <v>0</v>
      </c>
      <c r="H60" s="28">
        <f>0 * F60</f>
        <v>0</v>
      </c>
    </row>
    <row r="61" spans="1:8" s="28" customFormat="1" ht="25.5" x14ac:dyDescent="0.2">
      <c r="A61" s="27" t="s">
        <v>111</v>
      </c>
      <c r="B61" s="35">
        <v>464.8</v>
      </c>
      <c r="C61" s="35" t="s">
        <v>15</v>
      </c>
      <c r="D61" s="36" t="s">
        <v>112</v>
      </c>
      <c r="E61" s="39"/>
      <c r="F61" s="38">
        <f>IF(AND(ISEVEN(ROUND(E61,5)* B61*10^2),ROUND(MOD(ROUND(E61,5)* B61*10^2,1),2)&lt;=0.5),ROUNDDOWN(ROUND(E61,5)* B61,2),ROUND(ROUND(E61,5)* B61,2))</f>
        <v>0</v>
      </c>
      <c r="G61" s="28">
        <f>IF(AND(ISEVEN(H61*10^2),ROUND(MOD(H61*10^2,1),2)&lt;=0.5),ROUNDDOWN(H61,2),ROUND(H61,2))</f>
        <v>0</v>
      </c>
      <c r="H61" s="28">
        <f>0 * F61</f>
        <v>0</v>
      </c>
    </row>
    <row r="62" spans="1:8" s="41" customFormat="1" ht="27.95" customHeight="1" x14ac:dyDescent="0.2">
      <c r="A62" s="40"/>
      <c r="B62" s="42"/>
      <c r="C62" s="43"/>
      <c r="D62" s="44"/>
      <c r="E62" s="45" t="s">
        <v>113</v>
      </c>
      <c r="F62" s="46">
        <f>SUM(F14:F61)</f>
        <v>0</v>
      </c>
    </row>
    <row r="63" spans="1:8" s="41" customFormat="1" ht="27.95" customHeight="1" x14ac:dyDescent="0.2">
      <c r="A63" s="40"/>
      <c r="B63" s="42"/>
      <c r="C63" s="43"/>
      <c r="D63" s="44"/>
      <c r="E63" s="45" t="s">
        <v>114</v>
      </c>
      <c r="F63" s="46">
        <f>ROUND(F62* 0.21, 2)</f>
        <v>0</v>
      </c>
    </row>
    <row r="64" spans="1:8" s="41" customFormat="1" ht="27.95" customHeight="1" x14ac:dyDescent="0.2">
      <c r="A64" s="40"/>
      <c r="B64" s="42"/>
      <c r="C64" s="43"/>
      <c r="D64" s="44"/>
      <c r="E64" s="45" t="s">
        <v>115</v>
      </c>
      <c r="F64" s="46">
        <f>SUM(F62:F63)</f>
        <v>0</v>
      </c>
    </row>
    <row r="68" spans="2:6" ht="51" customHeight="1" x14ac:dyDescent="0.2">
      <c r="B68" s="48" t="s">
        <v>117</v>
      </c>
      <c r="C68" s="48"/>
      <c r="D68" s="48"/>
      <c r="E68" s="48"/>
      <c r="F68" s="48"/>
    </row>
    <row r="70" spans="2:6" x14ac:dyDescent="0.2">
      <c r="F70" s="49" t="s">
        <v>118</v>
      </c>
    </row>
    <row r="71" spans="2:6" x14ac:dyDescent="0.2">
      <c r="F71" s="50" t="s">
        <v>119</v>
      </c>
    </row>
  </sheetData>
  <sheetProtection password="D86F" sheet="1" objects="1" scenarios="1" formatRows="0" selectLockedCells="1"/>
  <mergeCells count="5">
    <mergeCell ref="B9:F9"/>
    <mergeCell ref="B5:F5"/>
    <mergeCell ref="B8:C8"/>
    <mergeCell ref="B7:F7"/>
    <mergeCell ref="B68:F68"/>
  </mergeCells>
  <phoneticPr fontId="0" type="noConversion"/>
  <conditionalFormatting sqref="F10:F67 F2:F4 F69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2019-05-10T10:03:01Z</dcterms:modified>
</cp:coreProperties>
</file>