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
    </mc:Choice>
  </mc:AlternateContent>
  <bookViews>
    <workbookView xWindow="240" yWindow="90" windowWidth="18780" windowHeight="13020"/>
  </bookViews>
  <sheets>
    <sheet name="Hoja1" sheetId="1" r:id="rId1"/>
  </sheets>
  <definedNames>
    <definedName name="_xlnm.Print_Titles" localSheetId="0">Hoja1!$1:$1</definedName>
  </definedNames>
  <calcPr calcId="162913"/>
</workbook>
</file>

<file path=xl/calcChain.xml><?xml version="1.0" encoding="utf-8"?>
<calcChain xmlns="http://schemas.openxmlformats.org/spreadsheetml/2006/main">
  <c r="B8" i="1" l="1"/>
  <c r="F83" i="1"/>
  <c r="F82" i="1"/>
  <c r="F81" i="1"/>
  <c r="G80" i="1"/>
  <c r="H80" i="1"/>
  <c r="F80" i="1"/>
  <c r="G79" i="1"/>
  <c r="H79" i="1"/>
  <c r="F79" i="1"/>
  <c r="G78" i="1"/>
  <c r="H78" i="1"/>
  <c r="F78" i="1"/>
  <c r="G77" i="1"/>
  <c r="H77" i="1"/>
  <c r="F77" i="1"/>
  <c r="G76" i="1"/>
  <c r="H76" i="1"/>
  <c r="F76" i="1"/>
  <c r="G75" i="1"/>
  <c r="H75" i="1"/>
  <c r="F75" i="1"/>
  <c r="G74" i="1"/>
  <c r="H74" i="1"/>
  <c r="F74" i="1"/>
  <c r="G73" i="1"/>
  <c r="H73" i="1"/>
  <c r="F73" i="1"/>
  <c r="G72" i="1"/>
  <c r="H72" i="1"/>
  <c r="F72" i="1"/>
  <c r="G71" i="1"/>
  <c r="H71" i="1"/>
  <c r="F71" i="1"/>
  <c r="G70" i="1"/>
  <c r="H70" i="1"/>
  <c r="F70" i="1"/>
  <c r="G68" i="1"/>
  <c r="H68" i="1"/>
  <c r="F68" i="1"/>
  <c r="G67" i="1"/>
  <c r="H67" i="1"/>
  <c r="F67" i="1"/>
  <c r="G66" i="1"/>
  <c r="H66" i="1"/>
  <c r="F66" i="1"/>
  <c r="G65" i="1"/>
  <c r="H65" i="1"/>
  <c r="F65" i="1"/>
  <c r="G64" i="1"/>
  <c r="H64" i="1"/>
  <c r="F64" i="1"/>
  <c r="G63" i="1"/>
  <c r="H63" i="1"/>
  <c r="F63" i="1"/>
  <c r="G62" i="1"/>
  <c r="H62" i="1"/>
  <c r="F62" i="1"/>
  <c r="G61" i="1"/>
  <c r="H61" i="1"/>
  <c r="F61" i="1"/>
  <c r="G60" i="1"/>
  <c r="H60" i="1"/>
  <c r="F60" i="1"/>
  <c r="F53" i="1"/>
  <c r="F52" i="1"/>
  <c r="F51" i="1"/>
  <c r="G50" i="1"/>
  <c r="H50" i="1"/>
  <c r="F50" i="1"/>
  <c r="G49" i="1"/>
  <c r="H49" i="1"/>
  <c r="F49" i="1"/>
  <c r="G48" i="1"/>
  <c r="H48" i="1"/>
  <c r="F48" i="1"/>
  <c r="G47" i="1"/>
  <c r="H47" i="1"/>
  <c r="F47" i="1"/>
  <c r="G46" i="1"/>
  <c r="H46" i="1"/>
  <c r="F46" i="1"/>
  <c r="G45" i="1"/>
  <c r="H45" i="1"/>
  <c r="F45" i="1"/>
  <c r="G44" i="1"/>
  <c r="H44" i="1"/>
  <c r="F44" i="1"/>
  <c r="G43" i="1"/>
  <c r="H43" i="1"/>
  <c r="F43" i="1"/>
  <c r="G41" i="1"/>
  <c r="H41" i="1"/>
  <c r="F41" i="1"/>
  <c r="G40" i="1"/>
  <c r="H40" i="1"/>
  <c r="F40" i="1"/>
  <c r="G39" i="1"/>
  <c r="H39" i="1"/>
  <c r="F39" i="1"/>
  <c r="G38" i="1"/>
  <c r="H38" i="1"/>
  <c r="F38" i="1"/>
  <c r="G37" i="1"/>
  <c r="H37" i="1"/>
  <c r="F37" i="1"/>
  <c r="G36" i="1"/>
  <c r="H36" i="1"/>
  <c r="F36" i="1"/>
  <c r="G35" i="1"/>
  <c r="H35" i="1"/>
  <c r="F35" i="1"/>
  <c r="G34" i="1"/>
  <c r="H34" i="1"/>
  <c r="F34" i="1"/>
  <c r="G33" i="1"/>
  <c r="H33" i="1"/>
  <c r="F33" i="1"/>
  <c r="G32" i="1"/>
  <c r="H32" i="1"/>
  <c r="F32" i="1"/>
  <c r="G31" i="1"/>
  <c r="H31" i="1"/>
  <c r="F31" i="1"/>
  <c r="G30" i="1"/>
  <c r="H30" i="1"/>
  <c r="F30" i="1"/>
  <c r="G28" i="1"/>
  <c r="H28" i="1"/>
  <c r="F28" i="1"/>
  <c r="G27" i="1"/>
  <c r="H27" i="1"/>
  <c r="F27" i="1"/>
  <c r="G26" i="1"/>
  <c r="H26" i="1"/>
  <c r="F26" i="1"/>
  <c r="G25" i="1"/>
  <c r="H25" i="1"/>
  <c r="F25" i="1"/>
  <c r="G24" i="1"/>
  <c r="H24" i="1"/>
  <c r="F24" i="1"/>
  <c r="G23" i="1"/>
  <c r="H23" i="1"/>
  <c r="F23" i="1"/>
  <c r="G21" i="1"/>
  <c r="H21" i="1"/>
  <c r="F21" i="1"/>
  <c r="G20" i="1"/>
  <c r="H20" i="1"/>
  <c r="F20" i="1"/>
  <c r="G19" i="1"/>
  <c r="H19" i="1"/>
  <c r="F19" i="1"/>
  <c r="G18" i="1"/>
  <c r="H18" i="1"/>
  <c r="F18" i="1"/>
  <c r="G17" i="1"/>
  <c r="H17" i="1"/>
  <c r="F17" i="1"/>
</calcChain>
</file>

<file path=xl/sharedStrings.xml><?xml version="1.0" encoding="utf-8"?>
<sst xmlns="http://schemas.openxmlformats.org/spreadsheetml/2006/main" count="189" uniqueCount="124">
  <si>
    <t>ANEJO I</t>
  </si>
  <si>
    <t xml:space="preserve">CRITERIOS EVALUABLES DE FORMA AUTOMÁTICA MEDIANTE FÓRMULAS </t>
  </si>
  <si>
    <t>De acuerdo con el siguiente cuadro de unidades y precios:</t>
  </si>
  <si>
    <t>CUADRO DE UNIDADES Y PRECIOS</t>
  </si>
  <si>
    <t>TSA0069341</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</si>
  <si>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INSTALACIONES DE CCTV, CONTROL DE ACCESOS Y ACCESO A APARCAMIENTOS EN LA OBRA DE TERMINACIÓN DEL HOSPITAL DE MELILLA' Ref.: TSA0069341</t>
    </r>
    <r>
      <rPr>
        <sz val="10"/>
        <rFont val="Arial"/>
        <family val="2"/>
      </rPr>
      <t>, se compromete en nombre propio o de la empresa a que representa, a prestar el objeto del presente pliego por un importe total de:</t>
    </r>
  </si>
  <si>
    <t>Lote 1: LOTE 1 CCTV Y CONTROL ACCESOS</t>
  </si>
  <si>
    <t>Nº Uds.</t>
  </si>
  <si>
    <t>Ud.</t>
  </si>
  <si>
    <t>Descripción</t>
  </si>
  <si>
    <t>Precio unit. (IPSI no incluido)</t>
  </si>
  <si>
    <t>Importe (IPSI no incluido)</t>
  </si>
  <si>
    <t>LOTE 1 CCTV Y CONTROL ACCESOS</t>
  </si>
  <si>
    <t>CCTV UNIDAD DE CUSTODIA</t>
  </si>
  <si>
    <t>23.03.01</t>
  </si>
  <si>
    <t>ud</t>
  </si>
  <si>
    <t>Suministro e instalación de cámara antivandálica para montar en habitación IP PoE, modelo NCN-90022-F1, marca Bosch o equivalente.
Kit de Cámara IP Alta Definicion 1080p. EXTERIOR/INTERIOR . DIA/NOCHE. Montaje en esquina con iluminadores IR, libre de anclajes, óptica fija gran angular 2mm. Max 30 ips. Sensor CMOS 1/2,7". Sensibilidad 0,1/0 Lux. Audio IN/OUT. Aarmas IN(1) / OUT (1). LED 940 nm (9 m).  Antivandálico IK10. -10º a 50ºC. IP65.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</si>
  <si>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23.03.02</t>
  </si>
  <si>
    <t>Suministro e instalación de cámara tipo minidomo IP de alta definición PoE, modelo NIN-51022-V3, marca Bosch o equivalente.
Kit de Cámara IP Alta Definicion 1080p. INTERIOR . Sensible IR. Óptica VARIFOCAL 3-10 mm. Resolucion 1080p. Max 30 ips. Sensor CMOS 1/2,7". Sensibilidad 0,24/0,05 Lux. Micrófono incorporado. Audio bi-direccional y alarmas de audio. Alarma IN(1)/OUT(1).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</si>
  <si>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23.03.03</t>
  </si>
  <si>
    <t>Suministro e instalación de solución de gestión y almacenamiento, modelo DIP-3042-2HD, marca Bosch o equivalente.
Solución de Gestión y Almacenamiento Todo en Uno para hasta 32 canales. UNIDAD con 4 TB (2 discos de 2TB). Solución de gestion y grabación IP pre-configurada y pre-instalada con equipo Tipo CUBO incluyendo software de gestión BVMS con licencia de 32 canales, VRM, VSG y licencias pre-instaladas para el máximo de 5 clientes, 1 sistema DVR/BRS (ampliable a 5 mediante licencias adicionales), un teclado (ampliable a 5), el máximo de 5 Búsqueda Científica y el máximo de 1 servicio de movilidad. Compatibilidad ONVIF y función de TRANSCODIFICACION de un canal. App IOS. 120 Mbps.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</si>
  <si>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23.03.04</t>
  </si>
  <si>
    <t>Suministro e instalación de estación de trabajo para visualización de CCTV, modelo MHW-WZ2R4-PEUK, marca Bosch o equivalente.
Estación de Trabajo Alto Rendimiento (HP Z240). BVMS/BVC/BRS. Microsoft Windows 10 Professional Edition de 64 bits. Intel Core i7-67000 (3.4GHz / 8 MB cache / 1600MHz velocidad de memoria, núcleo cuádruple). 8 GB (2 x 4 GB) DDR42133 non-ECC unbuffered RAM. Disco Duro 500 GB, 7200 RPM SATA. Tipo Torre. Teclado y Ratón. TARJETA GRAFICA NVIDIA Cuadro K620 (2GB).  
Incluye kit de localización español, incluye teclado.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</si>
  <si>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23.03.05</t>
  </si>
  <si>
    <t>Suministro e instalación de monitor LED 32, modelo UML-323-90, marca Bosch o equivalente. Full HD 1920x1080p. HDMI, DVI, VGA,S-Vídeo, BNC. 100-240 Vac.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</si>
  <si>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CCTV GENERAL HOSPITAL</t>
  </si>
  <si>
    <t>23.04.01</t>
  </si>
  <si>
    <t>Suministro e instalación de cámara fija tipo bullet alta definición, modelo NBE-3502-AL o equivalente.
Kit de cámara IP tipo bullet alta definicion 1080p con IR de exterior. Óptica varifocal automática 2,7-12 mm. Resolucion 1080p. Max 30 ips. Sensor CMOS 1/2,9". Sensibilidad 0,07/0 Lux. Caja de montaje de superficie incluida.  Ranura Micro SD/SDHC/SDXC para grabación local (Hasta 2TB, con SDXC, Usar Clase 10 o mejorada). Funcionamiento híbrido (salidas IP y analógica). Audio IN/OUT. Alarma IN(1)/OUT(1). Alimentación por Ethernet (PoE conforme al estándar IEEE 802.3af). Alimentación a 24 VAC (12.13 W); +12 VDC (13.2 W). -30º a 60ºC. IP66. IK08. Cumplimiento con ONVIF Perfil S.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</si>
  <si>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23.03.02_1</t>
  </si>
  <si>
    <t>23.03.04_1</t>
  </si>
  <si>
    <t>23.03.05_1</t>
  </si>
  <si>
    <t>23.04.02</t>
  </si>
  <si>
    <t>Suministro e instalación de sistema de gestión y grabación, modelo DIP-7183-8HD, marca Bosch o equivalente.
UNIDAD BASE CON 24TB (8 discos de 3TB). Solución todo en uno de grabación, visualización y gestión para sistemas de vigilancia en red de hasta 128 canales (32 canales con licencia activada, ampliable a 128). Máximo de 128 sesiones para grabar y 8 sesiones para reproducir. Unidad de montaje en rack de 2U. Plug and play. EL software gestiona enteramente todos los sistemas de audio y vídeo digitales e IP, además de todos los datos de seguridad que se transmiten a través de su red IP. Compatibilidad SNMP, con escritorio remoto y supervisión HTTP para el hardware del sistema y para las aplicaciones de gestión de vídeo. Grabación RAID-5 (475 Mbit/s), RAID-5 + disco de reserva (475 Mbit/s) y RAID-6 (475 Mbit/s). Fuentes de alimentación de bajo consumo redundantes e intercambiables en caliente y discos duros SATA-3 intercambiables en caliente. Unidad óptica DVD-RW. Interfaces de red Ethernet Gigabit de doble puerto. Tarjeta gráfica con 4 x mini DisplayPort. Dynamic Transcoding compatible UHD de hasta 4 canales para conexiones de ancho de banda bajas o limitadas. Búsqueda científica (metadatos). Ampliable a 64 canales mediante licencias MBVXCHANDIP de 8 canales cada una. Ampliable a 128 canales mediante licencia MBVBXPANDIP y las correspondientes MBV-XCHAN-DIP. Licencia para 5 estaciones cliente ampliable a 10 (MBV-XWST-DIP). Licencia para 1 DVR/BRS ampliable a 10 (MBV-XDVR-DIP). Licencia de 1 teclado ampliable a 10 (MBV-XKBD-DIP). Licencia de 5 Búsquedas Científicas ampliable a 10 (MBV-XFOR-DIP). Licencia 1 de Movilidad ampliable a 2 (MBV-XMVS-DIP). Datos de cajero automático/punto de venta habilitados.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</si>
  <si>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23.04.03</t>
  </si>
  <si>
    <t xml:space="preserve">Suministro e instalación de ampliación de licencia para 8 canales._x000D_
</t>
  </si>
  <si>
    <t>CONTROL DE ACCESOS</t>
  </si>
  <si>
    <t>23.05.01</t>
  </si>
  <si>
    <t>Suministro e instalación de controlador IP POE de 1 lector,  modelo UCA ASD/1-POE+, ref 14796500, marca DORLET o equivalente.
UCA para control de accesos e integración de señales con control sobre 1 lector con 1 relé de apertura de puerta.
Capacidad para 100.000 tarjetas. Dispone de 4 entradas de alarma y 3 salidas. Incluye fuente de alimentación y caja soporte. TCP-IP (ETHERNET). Alimentación POE (Power Over Ethernet). Todos los modelos ASD/1 cumplen con la norma "Clase Ambiental III". Certificada UNE-EN-6 0839 G4.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</si>
  <si>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23.05.02</t>
  </si>
  <si>
    <t>Suministro e instalación de controlador IP POE de 2 lector,  modelo UCA ASD/2-POE+, ref 14798500, marca DORLET o equivalente.
UCA para control de accesos e integración de señales con control sobre 2 lectores con 2 relés de apertura de puerta.
Capacidad para 100.000 tarjetas. Dispone de 8 entradas de alarma y 8 salidas. Incluye fuente de alimentación y caja soporte. TCP-IP (ETHERNET). Alimentación POE (Power Over Ethernet). Todos los modelos ASD/2 cumplen con la norma "Clase Ambiental III". Certificada UNE-EN-6 0839 G4.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</si>
  <si>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23.05.03</t>
  </si>
  <si>
    <t>Suministro e instalación de lector de proximidad,  modelo Lector R/W Mural M, ref 14361000, marca DORLET o equivalente aprobado por la D.F.
Lector para tarjetas de proximidad ISO14443A (MIFARE®), función de lectura/escritura, apto para sistema DOC, rango de lectura hasta 8 cm. Diseñado para instalación sobre caja universal de mecanismo eléctrico. Apropiado para colocación tanto en interiores como en exteriores.
Incluye cableado y canalización hasta controlador de puerta.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</si>
  <si>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23.05.04</t>
  </si>
  <si>
    <t>Suministro e instalación de cerradero inverso,  modelo EFF-EFF 37SP KL, ref 12134000, marca DORLET o equivalente.
Incluye cableado y canalización hasta controlador de puerta.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</si>
  <si>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23.05.05</t>
  </si>
  <si>
    <t>Suministro e instalación de contacto magnético,  modelo 201HC, ref 11036000, marca DORLET o equivalente.
Incluye cableado y canalización hasta controlador de puerta.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</si>
  <si>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23.05.06</t>
  </si>
  <si>
    <t>Suministro e instalación de tarjeta RFID 13,56Mhz MIFARE,  modelo NXP M1K, ref 14861000, marca DORLET o equivalente.
Incluye serigrafía 
Comprende todos los trabajos, materiales y medios auxiliares necesarios para dejar la unidad completa, totalmente instalada, probada y en perfecto estado de funcionamiento, según normativa vigente.</t>
  </si>
  <si>
    <t>23.05.12</t>
  </si>
  <si>
    <t>Suministro y montaje de pulsador de salida, incluso accesorios y conectores. Completamente instalado. 
Comprende todos los trabajos, materiales y medios auxiliares necesarios para dejar la unidad completa, totalmente instalada, probada y en perfecto estado de funcionamiento, según normativa vigente.</t>
  </si>
  <si>
    <t>23.05.07</t>
  </si>
  <si>
    <t>Suministro e instalación de lector/grabador,  modelo OMNIKEY 5021-CL USB, ref 14726000, marca DORLET o equivalente.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</si>
  <si>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23.05.08</t>
  </si>
  <si>
    <t>Suministro e instalación de HARDWARE y SOFTWARE para la instalación del puesto de control de CCAA. Incluye PC compatible con monitor y periféficos y Software de control de accesos con sinópticos, ref  11659000, marca DORLET o equivalente.
Incluye programación para incluir planos del edificio con la identificación de todos los elementos del sistema. Permite la integración de todos los parámetros referentes a sistemas, tarjetas, rutas, zonas, etc. Además 
incorpora la visualización en plano de los lectores y la gestión del estado de las puertas. 
Totalmente instalado, programado,  probado y funcionando.
Comprende todos los trabajos, materiales y medios auxiliares necesarios para dejar la unidad completa, totalmente instalada, probada y en perfecto estado de funcionamiento, según normativa vigente.</t>
  </si>
  <si>
    <t>23.05.09</t>
  </si>
  <si>
    <t>Suministro e instalación de software de integración con incendios, ref  14496000, marca DORLET o equivalente.
Ampliación del software que permite la integración de centrales de incendios en el software
Totalmente instalada, programada, probada y funcionando. 
Comprende todos los trabajos, materiales y medios auxiliares necesarios para dejar la unidad completa, totalmente instalada, probada y en perfecto estado de funcionamiento, según normativa vigente.</t>
  </si>
  <si>
    <t>23.05.10</t>
  </si>
  <si>
    <t>Suministro e instalación de software de integración con incendios, ref  14495000, marca DORLET o equivalente.
Ampliación del software que permite la integración del sistema de CCTV en el software
Totalmente instalada, programada, probada y funcionando. 
Comprende todos los trabajos, materiales y medios auxiliares necesarios para dejar la unidad completa, totalmente instalada, probada y en perfecto estado de funcionamiento, según normativa vigente.</t>
  </si>
  <si>
    <t>23.05.11</t>
  </si>
  <si>
    <t>Curso sobre el funcionamiento del sistema y formación al personal del edificio.</t>
  </si>
  <si>
    <t>CCTV EXTERIOR</t>
  </si>
  <si>
    <t>28.06.03</t>
  </si>
  <si>
    <t>Suministro e instalación de DOMO para montaje en exterior HD IP, modelo NDP-7512-Z30 o equivalente.
Cámara Día/Noche de Alta Sensibilidad 1080p25/30 ips y Alto Rango Dinámico para Interior/Exterior Colgante. Zoom optico 30x (4.3-129 mm. Digital x12) . Cuádruple flujo: 2x H264, M-JPEG y flujo I-frame. Compatible ONVIF Perfil S. Trusted Platform Module (TPM) integrado y compatibilidad con Public Key Infrastructure (PKI) para garantizar protección superior contra ataques maliciosos.  Grabacion directa a iSCSI. Grabación local en SD. Alimentación Dual: High PoE y/o 24 Vca. Alto rango dinámico HDR de 120 dB. Balance de blancos (Vapor de Sodio incluido). Función antiniebla. Estabilizador de imagen. 256 preposiciones y 24 mascaras de privacidad. 2 recorridos. Hasta 400º/s. Visión 18º por encima de la horizontal. 5 Modos Pre-programados de funcionamiento. Sensibilidad (3100K, reflectividad 89%, 1/30, F1.6, 30 IRE): Modo Día 0,0077 lux, Modo Noche 0,0008 lux. Rango de temperatura -40ºC a 55ºC con calentador conectado. Protocolos IPv4, IPv6, UDP, TCP, HTTP, HTTPS, RTP/RTCP, IGMP V2/V3, ICMP, ICMPv6, RTSP, FTP, Telnet, ARP, DHCP, APIPA (Auto-IP, link local address), NTP (SNTP), SNMP (V1, MIBII), 802.1x, DNS, DNSv6, DDNS (DynDNS.org, selfHOST.de, no-ip.com), SMTP, iSCSI, UPnP (SSDP), DiffServ (QoS), LLDP, SOAP, Dropbox, CHAP, digest authentication. Ethernet 10 Base-T/100 Base-TX, detección automática, dúplex completo/semidúplex, RJ45. Accesorios de fibra óptica disponibles. Burbuja Transparente. Audio. 7 entradas Alarmas / 4 Salidas (1 relé, 3 OC). Alimentación 21-30 Vca / HiPoE (con calentador) / PoE+ (sin calentador). IP66. 3 años de garantía limitados a 1 año para las partes móviles (leer política de garantía de la familia AUTODOME para más información).
Incluye accesorio para FO.
Incluye soporte para montaje con transformador incluido.  Incluso p.p. alimentación eléctrica desde cuadro de zona.
Incluye poste para montaje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</si>
  <si>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28.06.04</t>
  </si>
  <si>
    <t>Suministro e instalación de cámara fija tipo bullet alta definición, modelo NTI-50022-A3S, marca Bosch o equivalente.
Kit de cámara IP tipo bullet alta definicion 1080p con IR de exterior. Óptica varifocal automática 2,7-12 mm. Resolucion 1080p. Max 30 ips. Sensor CMOS 1/2,9". Sensibilidad 0,07/0 Lux. Caja de montaje de superficie incluida.  Ranura Micro SD/SDHC/SDXC para grabación local (Hasta 2TB, con SDXC, Usar Clase 10 o mejorada). Funcionamiento híbrido (salidas IP y analógica). Audio IN/OUT. Alarma IN(1)/OUT(1). Alimentación por Ethernet (PoE conforme al estándar IEEE 802.3af). Alimentación a 24 VAC (12.13 W); +12 VDC (13.2 W). -30º a 60ºC. IP66. IK08. Cumplimiento con ONVIF Perfil S.
Incluye poste para montaje y accesorios.  Incluye FA, incluso p.p. alimentación eléctrica desde cuadro de zona. 
Incluye accesorio para FO.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</si>
  <si>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23.03.04_2</t>
  </si>
  <si>
    <t>23.03.05_2</t>
  </si>
  <si>
    <t>26.01.36</t>
  </si>
  <si>
    <t>m</t>
  </si>
  <si>
    <t>Suministro e instalación de cable UTP de categoría 6A LSZH acorde con IEC 332-3-22, 7,24mm de diámetro marca SYSTIMAX modelo GigaSPEED X10D 3091B o equivalente. La solución debe ser completamente UTP y sin ningún elemento metálico ni en cables ni en latiguillos y debe garantizar unos niveles mínimos garantizados de categoría 6A, que supere las normas TIA/EIA 568B.2-10 e ISO/IEC 11801 (2010), al menos en: 
* NEXT: mejor que 3,0 dB.
* PSNEXT: mejor que 5,0 dB.
* Insertion Loss: mejor que 3%.
* PSANEXT: mejor que 2,0 dB.
* Return Loss: mejor que 1,0 dB.
* Rango de frecuencias: 1 a 550 MHz.
* 23 AWG cobre desnudo.
* Diámetro exterior: 7,24 mm.
* Cubierta LSZH (low smoke zero halogen). Cumple normativas IEC 754 parte 2, IEC 1034 parte 2, IEC 60332-3-22 sobre requerimientos de de retardo al fuego y flamabilidad y NES 713.
* Rango de temperaturas: -20ºC a +60ºC.
* Peso: 5,48 kg/100m.
* Tensión máxima: 11 kg.
* NVP: 0,66.
* Resistencia DC no balanceada máxima: 4%.
* Resistencia DC máxima: 8 ohms/100m.
* Capacitancia mutua a 1 kHz: 6 nF/100m.
Suministro, transporte, tendido, instalación, conexionado, canalización, cajas de registro, conectores y latiguillos necesarios, así como la puesta en servicio, certificación categoría 6A, etiquetado y pruebas.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</si>
  <si>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26.01.362</t>
  </si>
  <si>
    <t>Suministro e instalación de Módulo de alta densidad Categoría 6A UTP, color marfil tipo MGS600-246 GigaSpeed X10D, referencia 760092411 de SYSTIMAX o equivalente. Incluso adaptador para montaje en caja. Incluso caja,  roseta, embellecedor, identificación con etiqueta serigrafiada y tapas ciega. Incluye parte proporcional de tubo rígido en instalación vista y tubo flexible en empotrada, libre de halógenos, y cajas desde la bandeja de comunicaciones hasta la toma de datos, dejando el 50% de reserva en la canalización.  Incluso p.p de sellado con pasta intumescente de todas las canalizaciones  en los pasos entre distintos sectores de incendios.
Incluye certificación certificación categoría 6A, etiquetado y pruebas.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</si>
  <si>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26.01.361</t>
  </si>
  <si>
    <t>Suministro e instalación de cable interior de Fibra LazrSPEED 550 con cubierta LSZH de acuerdo con IEC 332-3-24, 2 fibras OM4 referencia 760157396 de SYSTIMAX o equivalente. Con certificado DMD emitido por laboratorio independiente.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</si>
  <si>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26.01.363</t>
  </si>
  <si>
    <t>Suministro e instalación de Módulo duplex de fibra óptica LC-Duplex Multimodo de SYSTIMAX o equivalente, incluyendo pigtail y fusión y caja de terminación en pared o empotrada, embellecedor, identificación con etiqueta serigrafiada. Incluye parte proporcional de tubo rígido en instalación vista y tubo flexible en empotrada, libre de halógenos, y cajas desde la bandeja de comunicaciones hasta la toma de datos, dejando el 50% de reserva en la canalización.
Incluye certificación, etiquetado y pruebas.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</si>
  <si>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 xml:space="preserve">Total importe base ofertado Lote 1 (IPSI no incluido): </t>
  </si>
  <si>
    <t>Importe de IPSI:</t>
  </si>
  <si>
    <t>Importe total ofertado Lote 1 (IPSI incluido):</t>
  </si>
  <si>
    <t>Lote 2: LOTE 2 ACCESO APARCAMIENTO INTERIOR Y EXTERIOR</t>
  </si>
  <si>
    <t>LOTE 2 ACCESO APARCAMIENTO INTERIOR Y EXTERIOR</t>
  </si>
  <si>
    <t>APARCAMIENTO EXTERIOR</t>
  </si>
  <si>
    <t>28.06.01</t>
  </si>
  <si>
    <t>Suministro e instalación de columna de acceso aparcamiento, marca skidata o equivalente. Mueble preparado para intemperie IP44, de aluminnio aloxado, frontal de policarbonato, detector de vehículos, con espacio para interfono, espacio para expendedor de ticket y espacio para lector de tarjetas de proximidad compatible con el hospital.
Incluye cableado y canalización para comunicaciones y control desde columna a centro de control. Incluye cableado y canalización para comunicaciones y control desde columna a barrera. Incluye punto de alimentación (cableado y canalización libre de halógenos) desde cuadro de zona.
Inculso pequeño material,  accesorios de montaje y medios auxiliares.
Completamente instalado, configurado, probado y funcionando.
Comprende todos los trabajos, materiales y medios auxiliares necesarios para dejar la unidad completa, totalmente instalada, probada y en perfecto estado de funcionamiento, según normativa vigente.</t>
  </si>
  <si>
    <t>28.06.02</t>
  </si>
  <si>
    <t>Suministro e instalación de columna de acceso/salida aparcamiento, marca skidata o equivalente. Mueble preparado para intemperie IP44, de aluminnio aloxado, frontal de policarbonato, detector de vehículos, con espacio para interfono, espacio para lector de ticket validado y espacio para lector de tarjetas de proximidad compatible con el hospital.
Incluye cableado y canalización para comunicaciones y control desde columna a centro de control. Incluye cableado y canalización para comunicaciones y control desde columna a barrera. Incluye punto de alimentación (cableado y canalización libre de halógenos) desde cuadro de zona.
Inculso pequeño material,  accesorios de montaje y medios auxiliares.
Completamente instalado, configurado, probado y funcionando.
Comprende todos los trabajos, materiales y medios auxiliares necesarios para dejar la unidad completa, totalmente instalada, probada y en perfecto estado de funcionamiento, según normativa vigente.</t>
  </si>
  <si>
    <t>24.07.02</t>
  </si>
  <si>
    <t>Suministro e instalación de barrera automática para aparcamiento, marca skidata o equivalente.  Mueble preparado para intemperie IP44, columna de acero inoxidable de 22cm de diámetro, brazo barrera de fibra de vidrio con base en aluminio resistente a golpes y arrollamiento de vehículos. Motor-reductor sellado y autolubricado, 220 V. Paro mediante microswitches magnéticos de fin carrera acoplados al eje reductor. Transmisión del movimiento por bielas. Control electrónico de maniobra.
Incluye cableado y canalización para comunicaciones y control desde columna a centro de control. Incluye punto de alimentación (cableado y canalización libre de halógenos) desde cuadro de zona.
Inculso pequeño material,  accesorios de montaje y medios auxiliares.
Completamente instalado, configurado, probado y funcionando.
Comprende todos los trabajos, materiales y medios auxiliares necesarios para dejar la unidad completa, totalmente instalada, probada y en perfecto estado de funcionamiento, según normativa vigente.</t>
  </si>
  <si>
    <t>24.07.03</t>
  </si>
  <si>
    <t>Suministro e instalación de detector de vehículo mediante lazo inductivo.  Incluye cable flexible con funda de silicona 1 x 1.5 mm2. Medidas Lazo 150 X 70cm. Conexión con barrera para evitar bajada en caso de vehículo parado.
Inculso pequeño material,  accesorios de montaje y medios auxiliares.
Completamente instalado, configurado, probado y funcionando.
Comprende todos los trabajos, materiales y medios auxiliares necesarios para dejar la unidad completa, totalmente instalada, probada y en perfecto estado de funcionamiento, según normativa vigente.</t>
  </si>
  <si>
    <t>24.07.04</t>
  </si>
  <si>
    <t>Suministro e instalación de central recepción interfonía de 10 vias, modelo LEF-10, marca optimus, o equivalente.  Central de 10 vías para sistema de intercomunicación en voz alta. Montaje sobremesa o mural.
Notificación de llamada mediante tono y luz LED. Pulsador "Talk" para hablar. Función de privacidad. Control de volumen del altavoz. Control de 10 abrepuertas. Alimentación 12 V CC 300 mA. Plástico ABS
color blanco, dimensiones 190 x 206 x 55 mm.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</si>
  <si>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24.07.05</t>
  </si>
  <si>
    <t>Suministro e instalación de subestación puerta inoxidable, modelo LEF-DA, marca optimus, o equivalente.  Placa de entrada para montaje empotrado. Fabricada en acero inoxidable. Apta para instalación en
intemperie. Dimensiones 116 x 115, sobresale 10 mm.  .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</si>
  <si>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24.07.06</t>
  </si>
  <si>
    <t>Suministro e instalación de relé abrepuertas, modelo RY-PA, marca optimus, o equivalente.  Relé telemando para apertura de puerta. Alimentación 12 V CC. 
Incluye fuente de alimentación y punto de alimentación (cableado y canalización libre de halógenos) desde cuadro de zona.
Incluye conexión y configuración con barrera automática.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</si>
  <si>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24.07.07</t>
  </si>
  <si>
    <t>Suministro e instalación de sistema reconocimiento de matrícula, marca bosch o equivalente.
Incluye integración con CCTV.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</si>
  <si>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28.06.07</t>
  </si>
  <si>
    <t>Suministro e instalación de armario industrial para conexión de los puestos de trabajo y sistemas de la sala de control de urbanización.  Marca systimax o equivalente.
Incluye envolvente en acero, conectores para 6 puertos LC dúplex FO OM4, parcheo para 8 puestos RJ45 CAT 6 A, switch 1000BASE-T para 8 puestos RJ45. Cableado de parcheo.
Incluso p.p. de alimentación eléctrica desde cuadro de zona.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</si>
  <si>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APARCAMIENTO INTERIOR</t>
  </si>
  <si>
    <t>24.07.01</t>
  </si>
  <si>
    <t>Suministro e instalación de columna de acceso/salida aparcamiento, marca skidata o equivalente.  Mueble preparado para intemperie IP44, de aluminnio aloxado, frontal de policarbonato, detector de vehículos, con espacio para interfono y espacio para lector de tarjetas de proximidad compatible con el hospital.
Incluye cableado y canalización para comunicaciones y control desde columna a centro de control. Incluye cableado y canalización para comunicaciones y control desde columna a barrera. Incluye punto de alimentación (cableado y canalización libre de halógenos) desde cuadro de zona.
Inculso pequeño material,  accesorios de montaje y medios auxiliares.
Completamente instalado, configurado, probado y funcionando.
Comprende todos los trabajos, materiales y medios auxiliares necesarios para dejar la unidad completa, totalmente instalada, probada y en perfecto estado de funcionamiento, según normativa vigente.</t>
  </si>
  <si>
    <t>24.07.02_3</t>
  </si>
  <si>
    <t>24.07.03_3</t>
  </si>
  <si>
    <t>24.07.04_3</t>
  </si>
  <si>
    <t>24.07.05_3</t>
  </si>
  <si>
    <t>Suministro e instalación de subestación puerta inoxidable, modelo LEF-DA, marca optimus, o equivalente. Placa de entrada para montaje empotrado. Fabricada en acero inoxidable. Apta para instalación en
intemperie. Dimensiones 116 x 115, sobresale 10 mm.  .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</si>
  <si>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24.07.06_3</t>
  </si>
  <si>
    <t>Suministro e instalación de relé abrepuertas, modelo RY-PA, marca optimus, o equivalente. Relé telemando para apertura de puerta. Alimentación 12 V CC. 
Incluye fuente de alimentación y punto de alimentación (cableado y canalización libre de halógenos) desde cuadro de zona.
Incluye conexión y configuración con barrera automática.
Inculso pequeño material,  accesorios de montaje y medios auxiliares.
Completamente instalado, probado y funcionando.
Comprende todos los trabajos, materiales y medios auxiliares necesarios para dejar la unidad completa, totalmente instalada, probada y en perfecto estado de funcionamiento, según normativa vigente.</t>
  </si>
  <si>
    <t>24.02.01.03</t>
  </si>
  <si>
    <t>Suministro y montaje de punto de alimentación a interfono incluyendo fuente de alimentación, cables y canalización a receptor y parte proporcional de línea desde cuadro de zona. Características: Derivación a  receptor: Cable de cobre  ES07Z1-K, tubo libre de halógenos flexible / rígido clase M1 (UNE 23-727-90), protección superficial fija y dimensionado según ITC-BT-21. Cajas aislantes IP.55 con tapa atornillada y entradas elásticas / roscadas. Línea desde cuadro: Cable de cobre RZ1-K 0,6/1 kV. Incluso p.p de sellado con pasta intumescente de todas las canalizaciones  en los pasos entre distintos sectores de incendios.
Comprende todos los trabajos, materiales y medios auxiliares necesarios para dejar la unidad completa, totalmente instalada, probada y en perfecto estado de funcionamiento, según normativa vigente.</t>
  </si>
  <si>
    <t>24.02.01.04</t>
  </si>
  <si>
    <t>Suministro y montaje de punto de alimentación a central interfonía incluyendo fuente de alimentación, cables y canalización a receptor y parte proporcional de línea desde cuadro de zona. Características: Derivación a  receptor: Cable de cobre  ES07Z1-K, tubo libre de halógenos flexible / rígido clase M1 (UNE 23-727-90), protección superficial fija y dimensionado según ITC-BT-21. Cajas aislantes IP.55 con tapa atornillada y entradas elásticas / roscadas. Línea desde cuadro: Cable de cobre RZ1-K 0,6/1 kV. Incluso p.p de sellado con pasta intumescente de todas las canalizaciones  en los pasos entre distintos sectores de incendios.
Comprende todos los trabajos, materiales y medios auxiliares necesarios para dejar la unidad completa, totalmente instalada, probada y en perfecto estado de funcionamiento, según normativa vigente.</t>
  </si>
  <si>
    <t>23.05.01_1</t>
  </si>
  <si>
    <t>23.05.03_1</t>
  </si>
  <si>
    <t>Suministro e instalación de lector de proximidad,  modelo Lector R/W Mural M, ref 14361000, marca DORLET o equivalente.
Lector para tarjetas de proximidad ISO14443A (MIFARE®), función de lectura/escritura, apto para sistema DOC, rango de lectura hasta 8 cm. Diseñado para instalación sobre caja universal de mecanismo eléctrico. Apropiado para colocación tanto en interiores como en exteriores.
Incluye cableado y canalización hasta controlador de puerta.
Inculso pequeño material,  accesorios de montaje y medios auxiliares.
Totalmente instalada, programada, probada y funcionando. 
Comprende todos los trabajos, materiales y medios auxiliares necesarios para dejar la unidad completa, totalmente instalada, probada y en perfecto estado de funcionamiento, según normativa vigente.</t>
  </si>
  <si>
    <t>24.07.07_1</t>
  </si>
  <si>
    <t xml:space="preserve">Total importe base ofertado Lote 2 (IPSI no incluido): </t>
  </si>
  <si>
    <t>Importe total ofertado Lote 2 (IPSI incluido):</t>
  </si>
  <si>
    <t xml:space="preserve"> € IPSI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</si>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</sst>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2" fillId="0" borderId="0" xfId="0" applyFont="1" applyFill="1" applyAlignment="1" applyProtection="1">
      <alignment horizontal="center" vertical="top" wrapText="1"/>
      <protection locked="0"/>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3" xfId="0" applyFont="1" applyFill="1" applyBorder="1" applyAlignment="1">
      <alignment vertical="top" wrapText="1"/>
    </xf>
    <xf numFmtId="0" fontId="2" fillId="2" borderId="3" xfId="0" applyNumberFormat="1" applyFont="1" applyFill="1" applyBorder="1"/>
    <xf numFmtId="4" fontId="2" fillId="2" borderId="4" xfId="0" applyNumberFormat="1" applyFont="1" applyFill="1" applyBorder="1"/>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NumberFormat="1" applyBorder="1" applyAlignment="1">
      <alignment vertical="center"/>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90"/>
  <sheetViews>
    <sheetView tabSelected="1" topLeftCell="B77" workbookViewId="0">
      <selection activeCell="E28" sqref="E28"/>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0"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21" t="s">
        <v>0</v>
      </c>
      <c r="E4" s="7"/>
    </row>
    <row r="5" spans="1:13" x14ac:dyDescent="0.2">
      <c r="B5" s="23" t="s">
        <v>1</v>
      </c>
      <c r="C5" s="23"/>
      <c r="D5" s="23"/>
      <c r="E5" s="23"/>
      <c r="F5" s="23"/>
      <c r="M5" s="6"/>
    </row>
    <row r="6" spans="1:13" ht="13.5" customHeight="1" x14ac:dyDescent="0.2">
      <c r="B6" s="20"/>
      <c r="C6" s="20"/>
      <c r="D6" s="20"/>
      <c r="E6" s="20"/>
      <c r="F6" s="20"/>
      <c r="M6" s="6"/>
    </row>
    <row r="7" spans="1:13" ht="89.25" customHeight="1" x14ac:dyDescent="0.2">
      <c r="B7" s="25" t="s">
        <v>5</v>
      </c>
      <c r="C7" s="26"/>
      <c r="D7" s="26"/>
      <c r="E7" s="26"/>
      <c r="F7" s="26"/>
      <c r="M7" s="6"/>
    </row>
    <row r="8" spans="1:13" s="18" customFormat="1" ht="15" customHeight="1" x14ac:dyDescent="0.2">
      <c r="A8" s="16"/>
      <c r="B8" s="52">
        <f xml:space="preserve"> + F53 + F83</f>
        <v>0</v>
      </c>
      <c r="C8" s="24"/>
      <c r="D8" s="17" t="s">
        <v>120</v>
      </c>
      <c r="E8" s="17"/>
      <c r="F8" s="17"/>
      <c r="M8" s="19"/>
    </row>
    <row r="9" spans="1:13" x14ac:dyDescent="0.2">
      <c r="B9" s="22" t="s">
        <v>2</v>
      </c>
      <c r="C9" s="22"/>
      <c r="D9" s="22"/>
      <c r="E9" s="22"/>
      <c r="F9" s="22"/>
      <c r="M9" s="6"/>
    </row>
    <row r="10" spans="1:13" x14ac:dyDescent="0.2">
      <c r="B10" s="12"/>
      <c r="C10" s="12"/>
      <c r="D10" s="13"/>
      <c r="E10" s="14"/>
      <c r="F10" s="15"/>
      <c r="M10" s="6"/>
    </row>
    <row r="11" spans="1:13" x14ac:dyDescent="0.2">
      <c r="D11" s="11" t="s">
        <v>3</v>
      </c>
      <c r="M11" s="6"/>
    </row>
    <row r="12" spans="1:13" x14ac:dyDescent="0.2">
      <c r="M12" s="6"/>
    </row>
    <row r="13" spans="1:13" ht="17.25" customHeight="1" x14ac:dyDescent="0.2">
      <c r="B13" s="27" t="s">
        <v>6</v>
      </c>
      <c r="C13" s="28"/>
      <c r="D13" s="29"/>
      <c r="E13" s="30"/>
      <c r="F13" s="31"/>
      <c r="M13" s="6"/>
    </row>
    <row r="14" spans="1:13" s="33" customFormat="1" ht="38.25" x14ac:dyDescent="0.2">
      <c r="A14" s="32"/>
      <c r="B14" s="35" t="s">
        <v>7</v>
      </c>
      <c r="C14" s="36" t="s">
        <v>8</v>
      </c>
      <c r="D14" s="37" t="s">
        <v>9</v>
      </c>
      <c r="E14" s="38" t="s">
        <v>10</v>
      </c>
      <c r="F14" s="39" t="s">
        <v>11</v>
      </c>
      <c r="M14" s="34"/>
    </row>
    <row r="15" spans="1:13" s="33" customFormat="1" ht="15.75" customHeight="1" x14ac:dyDescent="0.2">
      <c r="A15" s="32"/>
      <c r="B15" s="40"/>
      <c r="C15" s="40"/>
      <c r="D15" s="41" t="s">
        <v>12</v>
      </c>
      <c r="E15" s="42"/>
      <c r="F15" s="43"/>
      <c r="M15" s="34"/>
    </row>
    <row r="16" spans="1:13" s="33" customFormat="1" ht="27" customHeight="1" x14ac:dyDescent="0.2">
      <c r="A16" s="32"/>
      <c r="B16" s="40"/>
      <c r="C16" s="40"/>
      <c r="D16" s="41" t="s">
        <v>13</v>
      </c>
      <c r="E16" s="42"/>
      <c r="F16" s="43"/>
      <c r="M16" s="34"/>
    </row>
    <row r="17" spans="1:13" s="33" customFormat="1" ht="204" x14ac:dyDescent="0.2">
      <c r="A17" s="32" t="s">
        <v>14</v>
      </c>
      <c r="B17" s="40">
        <v>3</v>
      </c>
      <c r="C17" s="40" t="s">
        <v>15</v>
      </c>
      <c r="D17" s="41" t="s">
        <v>16</v>
      </c>
      <c r="E17" s="44"/>
      <c r="F17" s="43">
        <f>IF(AND(ISEVEN(ROUND(E17,5)* B17*10^2),ROUND(MOD(ROUND(E17,5)* B17*10^2,1),2)&lt;=0.5),ROUNDDOWN(ROUND(E17,5)* B17,2),ROUND(ROUND(E17,5)* B17,2))</f>
        <v>0</v>
      </c>
      <c r="G17" s="33">
        <f>IF(AND(ISEVEN(H17*10^2),ROUND(MOD(H17*10^2,1),2)&lt;=0.5),ROUNDDOWN(H17,2),ROUND(H17,2))</f>
        <v>0</v>
      </c>
      <c r="H17" s="33">
        <f>0.1 * F17</f>
        <v>0</v>
      </c>
      <c r="M17" s="34"/>
    </row>
    <row r="18" spans="1:13" s="33" customFormat="1" ht="191.25" x14ac:dyDescent="0.2">
      <c r="A18" s="32" t="s">
        <v>17</v>
      </c>
      <c r="B18" s="40">
        <v>1</v>
      </c>
      <c r="C18" s="40" t="s">
        <v>15</v>
      </c>
      <c r="D18" s="41" t="s">
        <v>18</v>
      </c>
      <c r="E18" s="44"/>
      <c r="F18" s="43">
        <f>IF(AND(ISEVEN(ROUND(E18,5)* B18*10^2),ROUND(MOD(ROUND(E18,5)* B18*10^2,1),2)&lt;=0.5),ROUNDDOWN(ROUND(E18,5)* B18,2),ROUND(ROUND(E18,5)* B18,2))</f>
        <v>0</v>
      </c>
      <c r="G18" s="33">
        <f>IF(AND(ISEVEN(H18*10^2),ROUND(MOD(H18*10^2,1),2)&lt;=0.5),ROUNDDOWN(H18,2),ROUND(H18,2))</f>
        <v>0</v>
      </c>
      <c r="H18" s="33">
        <f>0.1 * F18</f>
        <v>0</v>
      </c>
    </row>
    <row r="19" spans="1:13" s="33" customFormat="1" ht="255" x14ac:dyDescent="0.2">
      <c r="A19" s="32" t="s">
        <v>19</v>
      </c>
      <c r="B19" s="40">
        <v>1</v>
      </c>
      <c r="C19" s="40" t="s">
        <v>15</v>
      </c>
      <c r="D19" s="41" t="s">
        <v>20</v>
      </c>
      <c r="E19" s="44"/>
      <c r="F19" s="43">
        <f>IF(AND(ISEVEN(ROUND(E19,5)* B19*10^2),ROUND(MOD(ROUND(E19,5)* B19*10^2,1),2)&lt;=0.5),ROUNDDOWN(ROUND(E19,5)* B19,2),ROUND(ROUND(E19,5)* B19,2))</f>
        <v>0</v>
      </c>
      <c r="G19" s="33">
        <f>IF(AND(ISEVEN(H19*10^2),ROUND(MOD(H19*10^2,1),2)&lt;=0.5),ROUNDDOWN(H19,2),ROUND(H19,2))</f>
        <v>0</v>
      </c>
      <c r="H19" s="33">
        <f>0.1 * F19</f>
        <v>0</v>
      </c>
    </row>
    <row r="20" spans="1:13" s="33" customFormat="1" ht="229.5" x14ac:dyDescent="0.2">
      <c r="A20" s="32" t="s">
        <v>21</v>
      </c>
      <c r="B20" s="40">
        <v>1</v>
      </c>
      <c r="C20" s="40" t="s">
        <v>15</v>
      </c>
      <c r="D20" s="41" t="s">
        <v>22</v>
      </c>
      <c r="E20" s="44"/>
      <c r="F20" s="43">
        <f>IF(AND(ISEVEN(ROUND(E20,5)* B20*10^2),ROUND(MOD(ROUND(E20,5)* B20*10^2,1),2)&lt;=0.5),ROUNDDOWN(ROUND(E20,5)* B20,2),ROUND(ROUND(E20,5)* B20,2))</f>
        <v>0</v>
      </c>
      <c r="G20" s="33">
        <f>IF(AND(ISEVEN(H20*10^2),ROUND(MOD(H20*10^2,1),2)&lt;=0.5),ROUNDDOWN(H20,2),ROUND(H20,2))</f>
        <v>0</v>
      </c>
      <c r="H20" s="33">
        <f>0.1 * F20</f>
        <v>0</v>
      </c>
    </row>
    <row r="21" spans="1:13" s="33" customFormat="1" ht="127.5" x14ac:dyDescent="0.2">
      <c r="A21" s="32" t="s">
        <v>23</v>
      </c>
      <c r="B21" s="40">
        <v>3</v>
      </c>
      <c r="C21" s="40" t="s">
        <v>15</v>
      </c>
      <c r="D21" s="41" t="s">
        <v>24</v>
      </c>
      <c r="E21" s="44"/>
      <c r="F21" s="43">
        <f>IF(AND(ISEVEN(ROUND(E21,5)* B21*10^2),ROUND(MOD(ROUND(E21,5)* B21*10^2,1),2)&lt;=0.5),ROUNDDOWN(ROUND(E21,5)* B21,2),ROUND(ROUND(E21,5)* B21,2))</f>
        <v>0</v>
      </c>
      <c r="G21" s="33">
        <f>IF(AND(ISEVEN(H21*10^2),ROUND(MOD(H21*10^2,1),2)&lt;=0.5),ROUNDDOWN(H21,2),ROUND(H21,2))</f>
        <v>0</v>
      </c>
      <c r="H21" s="33">
        <f>0.1 * F21</f>
        <v>0</v>
      </c>
    </row>
    <row r="22" spans="1:13" s="33" customFormat="1" x14ac:dyDescent="0.2">
      <c r="A22" s="32"/>
      <c r="B22" s="40"/>
      <c r="C22" s="40"/>
      <c r="D22" s="41" t="s">
        <v>25</v>
      </c>
      <c r="E22" s="42"/>
      <c r="F22" s="43"/>
    </row>
    <row r="23" spans="1:13" s="33" customFormat="1" ht="242.25" x14ac:dyDescent="0.2">
      <c r="A23" s="32" t="s">
        <v>26</v>
      </c>
      <c r="B23" s="40">
        <v>24</v>
      </c>
      <c r="C23" s="40" t="s">
        <v>15</v>
      </c>
      <c r="D23" s="41" t="s">
        <v>27</v>
      </c>
      <c r="E23" s="44"/>
      <c r="F23" s="43">
        <f>IF(AND(ISEVEN(ROUND(E23,5)* B23*10^2),ROUND(MOD(ROUND(E23,5)* B23*10^2,1),2)&lt;=0.5),ROUNDDOWN(ROUND(E23,5)* B23,2),ROUND(ROUND(E23,5)* B23,2))</f>
        <v>0</v>
      </c>
      <c r="G23" s="33">
        <f>IF(AND(ISEVEN(H23*10^2),ROUND(MOD(H23*10^2,1),2)&lt;=0.5),ROUNDDOWN(H23,2),ROUND(H23,2))</f>
        <v>0</v>
      </c>
      <c r="H23" s="33">
        <f>0.1 * F23</f>
        <v>0</v>
      </c>
    </row>
    <row r="24" spans="1:13" s="33" customFormat="1" ht="191.25" x14ac:dyDescent="0.2">
      <c r="A24" s="32" t="s">
        <v>28</v>
      </c>
      <c r="B24" s="40">
        <v>7</v>
      </c>
      <c r="C24" s="40" t="s">
        <v>15</v>
      </c>
      <c r="D24" s="41" t="s">
        <v>18</v>
      </c>
      <c r="E24" s="44"/>
      <c r="F24" s="43">
        <f>IF(AND(ISEVEN(ROUND(E24,5)* B24*10^2),ROUND(MOD(ROUND(E24,5)* B24*10^2,1),2)&lt;=0.5),ROUNDDOWN(ROUND(E24,5)* B24,2),ROUND(ROUND(E24,5)* B24,2))</f>
        <v>0</v>
      </c>
      <c r="G24" s="33">
        <f>IF(AND(ISEVEN(H24*10^2),ROUND(MOD(H24*10^2,1),2)&lt;=0.5),ROUNDDOWN(H24,2),ROUND(H24,2))</f>
        <v>0</v>
      </c>
      <c r="H24" s="33">
        <f>0.1 * F24</f>
        <v>0</v>
      </c>
    </row>
    <row r="25" spans="1:13" s="33" customFormat="1" ht="229.5" x14ac:dyDescent="0.2">
      <c r="A25" s="32" t="s">
        <v>29</v>
      </c>
      <c r="B25" s="40">
        <v>1</v>
      </c>
      <c r="C25" s="40" t="s">
        <v>15</v>
      </c>
      <c r="D25" s="41" t="s">
        <v>22</v>
      </c>
      <c r="E25" s="44"/>
      <c r="F25" s="43">
        <f>IF(AND(ISEVEN(ROUND(E25,5)* B25*10^2),ROUND(MOD(ROUND(E25,5)* B25*10^2,1),2)&lt;=0.5),ROUNDDOWN(ROUND(E25,5)* B25,2),ROUND(ROUND(E25,5)* B25,2))</f>
        <v>0</v>
      </c>
      <c r="G25" s="33">
        <f>IF(AND(ISEVEN(H25*10^2),ROUND(MOD(H25*10^2,1),2)&lt;=0.5),ROUNDDOWN(H25,2),ROUND(H25,2))</f>
        <v>0</v>
      </c>
      <c r="H25" s="33">
        <f>0.1 * F25</f>
        <v>0</v>
      </c>
    </row>
    <row r="26" spans="1:13" s="33" customFormat="1" ht="127.5" x14ac:dyDescent="0.2">
      <c r="A26" s="32" t="s">
        <v>30</v>
      </c>
      <c r="B26" s="40">
        <v>2</v>
      </c>
      <c r="C26" s="40" t="s">
        <v>15</v>
      </c>
      <c r="D26" s="41" t="s">
        <v>24</v>
      </c>
      <c r="E26" s="44"/>
      <c r="F26" s="43">
        <f>IF(AND(ISEVEN(ROUND(E26,5)* B26*10^2),ROUND(MOD(ROUND(E26,5)* B26*10^2,1),2)&lt;=0.5),ROUNDDOWN(ROUND(E26,5)* B26,2),ROUND(ROUND(E26,5)* B26,2))</f>
        <v>0</v>
      </c>
      <c r="G26" s="33">
        <f>IF(AND(ISEVEN(H26*10^2),ROUND(MOD(H26*10^2,1),2)&lt;=0.5),ROUNDDOWN(H26,2),ROUND(H26,2))</f>
        <v>0</v>
      </c>
      <c r="H26" s="33">
        <f>0.1 * F26</f>
        <v>0</v>
      </c>
    </row>
    <row r="27" spans="1:13" s="33" customFormat="1" ht="409.5" x14ac:dyDescent="0.2">
      <c r="A27" s="32" t="s">
        <v>31</v>
      </c>
      <c r="B27" s="40">
        <v>1</v>
      </c>
      <c r="C27" s="40" t="s">
        <v>15</v>
      </c>
      <c r="D27" s="41" t="s">
        <v>32</v>
      </c>
      <c r="E27" s="44"/>
      <c r="F27" s="43">
        <f>IF(AND(ISEVEN(ROUND(E27,5)* B27*10^2),ROUND(MOD(ROUND(E27,5)* B27*10^2,1),2)&lt;=0.5),ROUNDDOWN(ROUND(E27,5)* B27,2),ROUND(ROUND(E27,5)* B27,2))</f>
        <v>0</v>
      </c>
      <c r="G27" s="33">
        <f>IF(AND(ISEVEN(H27*10^2),ROUND(MOD(H27*10^2,1),2)&lt;=0.5),ROUNDDOWN(H27,2),ROUND(H27,2))</f>
        <v>0</v>
      </c>
      <c r="H27" s="33">
        <f>0.1 * F27</f>
        <v>0</v>
      </c>
    </row>
    <row r="28" spans="1:13" s="33" customFormat="1" ht="38.25" x14ac:dyDescent="0.2">
      <c r="A28" s="32" t="s">
        <v>33</v>
      </c>
      <c r="B28" s="40">
        <v>1</v>
      </c>
      <c r="C28" s="40" t="s">
        <v>15</v>
      </c>
      <c r="D28" s="41" t="s">
        <v>34</v>
      </c>
      <c r="E28" s="44"/>
      <c r="F28" s="43">
        <f>IF(AND(ISEVEN(ROUND(E28,5)* B28*10^2),ROUND(MOD(ROUND(E28,5)* B28*10^2,1),2)&lt;=0.5),ROUNDDOWN(ROUND(E28,5)* B28,2),ROUND(ROUND(E28,5)* B28,2))</f>
        <v>0</v>
      </c>
      <c r="G28" s="33">
        <f>IF(AND(ISEVEN(H28*10^2),ROUND(MOD(H28*10^2,1),2)&lt;=0.5),ROUNDDOWN(H28,2),ROUND(H28,2))</f>
        <v>0</v>
      </c>
      <c r="H28" s="33">
        <f>0.1 * F28</f>
        <v>0</v>
      </c>
    </row>
    <row r="29" spans="1:13" s="33" customFormat="1" x14ac:dyDescent="0.2">
      <c r="A29" s="32"/>
      <c r="B29" s="40"/>
      <c r="C29" s="40"/>
      <c r="D29" s="41" t="s">
        <v>35</v>
      </c>
      <c r="E29" s="42"/>
      <c r="F29" s="43"/>
    </row>
    <row r="30" spans="1:13" s="33" customFormat="1" ht="216.75" x14ac:dyDescent="0.2">
      <c r="A30" s="32" t="s">
        <v>36</v>
      </c>
      <c r="B30" s="40">
        <v>44</v>
      </c>
      <c r="C30" s="40" t="s">
        <v>15</v>
      </c>
      <c r="D30" s="41" t="s">
        <v>37</v>
      </c>
      <c r="E30" s="44"/>
      <c r="F30" s="43">
        <f>IF(AND(ISEVEN(ROUND(E30,5)* B30*10^2),ROUND(MOD(ROUND(E30,5)* B30*10^2,1),2)&lt;=0.5),ROUNDDOWN(ROUND(E30,5)* B30,2),ROUND(ROUND(E30,5)* B30,2))</f>
        <v>0</v>
      </c>
      <c r="G30" s="33">
        <f>IF(AND(ISEVEN(H30*10^2),ROUND(MOD(H30*10^2,1),2)&lt;=0.5),ROUNDDOWN(H30,2),ROUND(H30,2))</f>
        <v>0</v>
      </c>
      <c r="H30" s="33">
        <f>0.1 * F30</f>
        <v>0</v>
      </c>
    </row>
    <row r="31" spans="1:13" s="33" customFormat="1" ht="216.75" x14ac:dyDescent="0.2">
      <c r="A31" s="32" t="s">
        <v>38</v>
      </c>
      <c r="B31" s="40">
        <v>3</v>
      </c>
      <c r="C31" s="40" t="s">
        <v>15</v>
      </c>
      <c r="D31" s="41" t="s">
        <v>39</v>
      </c>
      <c r="E31" s="44"/>
      <c r="F31" s="43">
        <f>IF(AND(ISEVEN(ROUND(E31,5)* B31*10^2),ROUND(MOD(ROUND(E31,5)* B31*10^2,1),2)&lt;=0.5),ROUNDDOWN(ROUND(E31,5)* B31,2),ROUND(ROUND(E31,5)* B31,2))</f>
        <v>0</v>
      </c>
      <c r="G31" s="33">
        <f>IF(AND(ISEVEN(H31*10^2),ROUND(MOD(H31*10^2,1),2)&lt;=0.5),ROUNDDOWN(H31,2),ROUND(H31,2))</f>
        <v>0</v>
      </c>
      <c r="H31" s="33">
        <f>0.1 * F31</f>
        <v>0</v>
      </c>
    </row>
    <row r="32" spans="1:13" s="33" customFormat="1" ht="204" x14ac:dyDescent="0.2">
      <c r="A32" s="32" t="s">
        <v>40</v>
      </c>
      <c r="B32" s="40">
        <v>50</v>
      </c>
      <c r="C32" s="40" t="s">
        <v>15</v>
      </c>
      <c r="D32" s="41" t="s">
        <v>41</v>
      </c>
      <c r="E32" s="44"/>
      <c r="F32" s="43">
        <f>IF(AND(ISEVEN(ROUND(E32,5)* B32*10^2),ROUND(MOD(ROUND(E32,5)* B32*10^2,1),2)&lt;=0.5),ROUNDDOWN(ROUND(E32,5)* B32,2),ROUND(ROUND(E32,5)* B32,2))</f>
        <v>0</v>
      </c>
      <c r="G32" s="33">
        <f>IF(AND(ISEVEN(H32*10^2),ROUND(MOD(H32*10^2,1),2)&lt;=0.5),ROUNDDOWN(H32,2),ROUND(H32,2))</f>
        <v>0</v>
      </c>
      <c r="H32" s="33">
        <f>0.1 * F32</f>
        <v>0</v>
      </c>
    </row>
    <row r="33" spans="1:8" s="33" customFormat="1" ht="127.5" x14ac:dyDescent="0.2">
      <c r="A33" s="32" t="s">
        <v>42</v>
      </c>
      <c r="B33" s="40">
        <v>47</v>
      </c>
      <c r="C33" s="40" t="s">
        <v>15</v>
      </c>
      <c r="D33" s="41" t="s">
        <v>43</v>
      </c>
      <c r="E33" s="44"/>
      <c r="F33" s="43">
        <f>IF(AND(ISEVEN(ROUND(E33,5)* B33*10^2),ROUND(MOD(ROUND(E33,5)* B33*10^2,1),2)&lt;=0.5),ROUNDDOWN(ROUND(E33,5)* B33,2),ROUND(ROUND(E33,5)* B33,2))</f>
        <v>0</v>
      </c>
      <c r="G33" s="33">
        <f>IF(AND(ISEVEN(H33*10^2),ROUND(MOD(H33*10^2,1),2)&lt;=0.5),ROUNDDOWN(H33,2),ROUND(H33,2))</f>
        <v>0</v>
      </c>
      <c r="H33" s="33">
        <f>0.1 * F33</f>
        <v>0</v>
      </c>
    </row>
    <row r="34" spans="1:8" s="33" customFormat="1" ht="127.5" x14ac:dyDescent="0.2">
      <c r="A34" s="32" t="s">
        <v>44</v>
      </c>
      <c r="B34" s="40">
        <v>66</v>
      </c>
      <c r="C34" s="40" t="s">
        <v>15</v>
      </c>
      <c r="D34" s="41" t="s">
        <v>45</v>
      </c>
      <c r="E34" s="44"/>
      <c r="F34" s="43">
        <f>IF(AND(ISEVEN(ROUND(E34,5)* B34*10^2),ROUND(MOD(ROUND(E34,5)* B34*10^2,1),2)&lt;=0.5),ROUNDDOWN(ROUND(E34,5)* B34,2),ROUND(ROUND(E34,5)* B34,2))</f>
        <v>0</v>
      </c>
      <c r="G34" s="33">
        <f>IF(AND(ISEVEN(H34*10^2),ROUND(MOD(H34*10^2,1),2)&lt;=0.5),ROUNDDOWN(H34,2),ROUND(H34,2))</f>
        <v>0</v>
      </c>
      <c r="H34" s="33">
        <f>0.1 * F34</f>
        <v>0</v>
      </c>
    </row>
    <row r="35" spans="1:8" s="33" customFormat="1" ht="89.25" x14ac:dyDescent="0.2">
      <c r="A35" s="32" t="s">
        <v>46</v>
      </c>
      <c r="B35" s="40">
        <v>100</v>
      </c>
      <c r="C35" s="40" t="s">
        <v>15</v>
      </c>
      <c r="D35" s="41" t="s">
        <v>47</v>
      </c>
      <c r="E35" s="44"/>
      <c r="F35" s="43">
        <f>IF(AND(ISEVEN(ROUND(E35,5)* B35*10^2),ROUND(MOD(ROUND(E35,5)* B35*10^2,1),2)&lt;=0.5),ROUNDDOWN(ROUND(E35,5)* B35,2),ROUND(ROUND(E35,5)* B35,2))</f>
        <v>0</v>
      </c>
      <c r="G35" s="33">
        <f>IF(AND(ISEVEN(H35*10^2),ROUND(MOD(H35*10^2,1),2)&lt;=0.5),ROUNDDOWN(H35,2),ROUND(H35,2))</f>
        <v>0</v>
      </c>
      <c r="H35" s="33">
        <f>0.1 * F35</f>
        <v>0</v>
      </c>
    </row>
    <row r="36" spans="1:8" s="33" customFormat="1" ht="76.5" x14ac:dyDescent="0.2">
      <c r="A36" s="32" t="s">
        <v>48</v>
      </c>
      <c r="B36" s="40">
        <v>46</v>
      </c>
      <c r="C36" s="40" t="s">
        <v>15</v>
      </c>
      <c r="D36" s="41" t="s">
        <v>49</v>
      </c>
      <c r="E36" s="44"/>
      <c r="F36" s="43">
        <f>IF(AND(ISEVEN(ROUND(E36,5)* B36*10^2),ROUND(MOD(ROUND(E36,5)* B36*10^2,1),2)&lt;=0.5),ROUNDDOWN(ROUND(E36,5)* B36,2),ROUND(ROUND(E36,5)* B36,2))</f>
        <v>0</v>
      </c>
      <c r="G36" s="33">
        <f>IF(AND(ISEVEN(H36*10^2),ROUND(MOD(H36*10^2,1),2)&lt;=0.5),ROUNDDOWN(H36,2),ROUND(H36,2))</f>
        <v>0</v>
      </c>
      <c r="H36" s="33">
        <f>0.1 * F36</f>
        <v>0</v>
      </c>
    </row>
    <row r="37" spans="1:8" s="33" customFormat="1" ht="114.75" x14ac:dyDescent="0.2">
      <c r="A37" s="32" t="s">
        <v>50</v>
      </c>
      <c r="B37" s="40">
        <v>1</v>
      </c>
      <c r="C37" s="40" t="s">
        <v>15</v>
      </c>
      <c r="D37" s="41" t="s">
        <v>51</v>
      </c>
      <c r="E37" s="44"/>
      <c r="F37" s="43">
        <f>IF(AND(ISEVEN(ROUND(E37,5)* B37*10^2),ROUND(MOD(ROUND(E37,5)* B37*10^2,1),2)&lt;=0.5),ROUNDDOWN(ROUND(E37,5)* B37,2),ROUND(ROUND(E37,5)* B37,2))</f>
        <v>0</v>
      </c>
      <c r="G37" s="33">
        <f>IF(AND(ISEVEN(H37*10^2),ROUND(MOD(H37*10^2,1),2)&lt;=0.5),ROUNDDOWN(H37,2),ROUND(H37,2))</f>
        <v>0</v>
      </c>
      <c r="H37" s="33">
        <f>0.1 * F37</f>
        <v>0</v>
      </c>
    </row>
    <row r="38" spans="1:8" s="33" customFormat="1" ht="204" x14ac:dyDescent="0.2">
      <c r="A38" s="32" t="s">
        <v>52</v>
      </c>
      <c r="B38" s="40">
        <v>1</v>
      </c>
      <c r="C38" s="40" t="s">
        <v>15</v>
      </c>
      <c r="D38" s="41" t="s">
        <v>53</v>
      </c>
      <c r="E38" s="44"/>
      <c r="F38" s="43">
        <f>IF(AND(ISEVEN(ROUND(E38,5)* B38*10^2),ROUND(MOD(ROUND(E38,5)* B38*10^2,1),2)&lt;=0.5),ROUNDDOWN(ROUND(E38,5)* B38,2),ROUND(ROUND(E38,5)* B38,2))</f>
        <v>0</v>
      </c>
      <c r="G38" s="33">
        <f>IF(AND(ISEVEN(H38*10^2),ROUND(MOD(H38*10^2,1),2)&lt;=0.5),ROUNDDOWN(H38,2),ROUND(H38,2))</f>
        <v>0</v>
      </c>
      <c r="H38" s="33">
        <f>0.1 * F38</f>
        <v>0</v>
      </c>
    </row>
    <row r="39" spans="1:8" s="33" customFormat="1" ht="114.75" x14ac:dyDescent="0.2">
      <c r="A39" s="32" t="s">
        <v>54</v>
      </c>
      <c r="B39" s="40">
        <v>1</v>
      </c>
      <c r="C39" s="40" t="s">
        <v>15</v>
      </c>
      <c r="D39" s="41" t="s">
        <v>55</v>
      </c>
      <c r="E39" s="44"/>
      <c r="F39" s="43">
        <f>IF(AND(ISEVEN(ROUND(E39,5)* B39*10^2),ROUND(MOD(ROUND(E39,5)* B39*10^2,1),2)&lt;=0.5),ROUNDDOWN(ROUND(E39,5)* B39,2),ROUND(ROUND(E39,5)* B39,2))</f>
        <v>0</v>
      </c>
      <c r="G39" s="33">
        <f>IF(AND(ISEVEN(H39*10^2),ROUND(MOD(H39*10^2,1),2)&lt;=0.5),ROUNDDOWN(H39,2),ROUND(H39,2))</f>
        <v>0</v>
      </c>
      <c r="H39" s="33">
        <f>0.1 * F39</f>
        <v>0</v>
      </c>
    </row>
    <row r="40" spans="1:8" s="33" customFormat="1" ht="114.75" x14ac:dyDescent="0.2">
      <c r="A40" s="32" t="s">
        <v>56</v>
      </c>
      <c r="B40" s="40">
        <v>1</v>
      </c>
      <c r="C40" s="40" t="s">
        <v>15</v>
      </c>
      <c r="D40" s="41" t="s">
        <v>57</v>
      </c>
      <c r="E40" s="44"/>
      <c r="F40" s="43">
        <f>IF(AND(ISEVEN(ROUND(E40,5)* B40*10^2),ROUND(MOD(ROUND(E40,5)* B40*10^2,1),2)&lt;=0.5),ROUNDDOWN(ROUND(E40,5)* B40,2),ROUND(ROUND(E40,5)* B40,2))</f>
        <v>0</v>
      </c>
      <c r="G40" s="33">
        <f>IF(AND(ISEVEN(H40*10^2),ROUND(MOD(H40*10^2,1),2)&lt;=0.5),ROUNDDOWN(H40,2),ROUND(H40,2))</f>
        <v>0</v>
      </c>
      <c r="H40" s="33">
        <f>0.1 * F40</f>
        <v>0</v>
      </c>
    </row>
    <row r="41" spans="1:8" s="33" customFormat="1" ht="25.5" x14ac:dyDescent="0.2">
      <c r="A41" s="32" t="s">
        <v>58</v>
      </c>
      <c r="B41" s="40">
        <v>1</v>
      </c>
      <c r="C41" s="40" t="s">
        <v>15</v>
      </c>
      <c r="D41" s="41" t="s">
        <v>59</v>
      </c>
      <c r="E41" s="44"/>
      <c r="F41" s="43">
        <f>IF(AND(ISEVEN(ROUND(E41,5)* B41*10^2),ROUND(MOD(ROUND(E41,5)* B41*10^2,1),2)&lt;=0.5),ROUNDDOWN(ROUND(E41,5)* B41,2),ROUND(ROUND(E41,5)* B41,2))</f>
        <v>0</v>
      </c>
      <c r="G41" s="33">
        <f>IF(AND(ISEVEN(H41*10^2),ROUND(MOD(H41*10^2,1),2)&lt;=0.5),ROUNDDOWN(H41,2),ROUND(H41,2))</f>
        <v>0</v>
      </c>
      <c r="H41" s="33">
        <f>0.1 * F41</f>
        <v>0</v>
      </c>
    </row>
    <row r="42" spans="1:8" s="33" customFormat="1" x14ac:dyDescent="0.2">
      <c r="A42" s="32"/>
      <c r="B42" s="40"/>
      <c r="C42" s="40"/>
      <c r="D42" s="41" t="s">
        <v>60</v>
      </c>
      <c r="E42" s="42"/>
      <c r="F42" s="43"/>
    </row>
    <row r="43" spans="1:8" s="33" customFormat="1" ht="409.5" x14ac:dyDescent="0.2">
      <c r="A43" s="32" t="s">
        <v>61</v>
      </c>
      <c r="B43" s="40">
        <v>2</v>
      </c>
      <c r="C43" s="40" t="s">
        <v>15</v>
      </c>
      <c r="D43" s="41" t="s">
        <v>62</v>
      </c>
      <c r="E43" s="44"/>
      <c r="F43" s="43">
        <f>IF(AND(ISEVEN(ROUND(E43,5)* B43*10^2),ROUND(MOD(ROUND(E43,5)* B43*10^2,1),2)&lt;=0.5),ROUNDDOWN(ROUND(E43,5)* B43,2),ROUND(ROUND(E43,5)* B43,2))</f>
        <v>0</v>
      </c>
      <c r="G43" s="33">
        <f>IF(AND(ISEVEN(H43*10^2),ROUND(MOD(H43*10^2,1),2)&lt;=0.5),ROUNDDOWN(H43,2),ROUND(H43,2))</f>
        <v>0</v>
      </c>
      <c r="H43" s="33">
        <f>0.1 * F43</f>
        <v>0</v>
      </c>
    </row>
    <row r="44" spans="1:8" s="33" customFormat="1" ht="280.5" x14ac:dyDescent="0.2">
      <c r="A44" s="32" t="s">
        <v>63</v>
      </c>
      <c r="B44" s="40">
        <v>6</v>
      </c>
      <c r="C44" s="40" t="s">
        <v>15</v>
      </c>
      <c r="D44" s="41" t="s">
        <v>64</v>
      </c>
      <c r="E44" s="44"/>
      <c r="F44" s="43">
        <f>IF(AND(ISEVEN(ROUND(E44,5)* B44*10^2),ROUND(MOD(ROUND(E44,5)* B44*10^2,1),2)&lt;=0.5),ROUNDDOWN(ROUND(E44,5)* B44,2),ROUND(ROUND(E44,5)* B44,2))</f>
        <v>0</v>
      </c>
      <c r="G44" s="33">
        <f>IF(AND(ISEVEN(H44*10^2),ROUND(MOD(H44*10^2,1),2)&lt;=0.5),ROUNDDOWN(H44,2),ROUND(H44,2))</f>
        <v>0</v>
      </c>
      <c r="H44" s="33">
        <f>0.1 * F44</f>
        <v>0</v>
      </c>
    </row>
    <row r="45" spans="1:8" s="33" customFormat="1" ht="229.5" x14ac:dyDescent="0.2">
      <c r="A45" s="32" t="s">
        <v>65</v>
      </c>
      <c r="B45" s="40">
        <v>1</v>
      </c>
      <c r="C45" s="40" t="s">
        <v>15</v>
      </c>
      <c r="D45" s="41" t="s">
        <v>22</v>
      </c>
      <c r="E45" s="44"/>
      <c r="F45" s="43">
        <f>IF(AND(ISEVEN(ROUND(E45,5)* B45*10^2),ROUND(MOD(ROUND(E45,5)* B45*10^2,1),2)&lt;=0.5),ROUNDDOWN(ROUND(E45,5)* B45,2),ROUND(ROUND(E45,5)* B45,2))</f>
        <v>0</v>
      </c>
      <c r="G45" s="33">
        <f>IF(AND(ISEVEN(H45*10^2),ROUND(MOD(H45*10^2,1),2)&lt;=0.5),ROUNDDOWN(H45,2),ROUND(H45,2))</f>
        <v>0</v>
      </c>
      <c r="H45" s="33">
        <f>0.1 * F45</f>
        <v>0</v>
      </c>
    </row>
    <row r="46" spans="1:8" s="33" customFormat="1" ht="127.5" x14ac:dyDescent="0.2">
      <c r="A46" s="32" t="s">
        <v>66</v>
      </c>
      <c r="B46" s="40">
        <v>1</v>
      </c>
      <c r="C46" s="40" t="s">
        <v>15</v>
      </c>
      <c r="D46" s="41" t="s">
        <v>24</v>
      </c>
      <c r="E46" s="44"/>
      <c r="F46" s="43">
        <f>IF(AND(ISEVEN(ROUND(E46,5)* B46*10^2),ROUND(MOD(ROUND(E46,5)* B46*10^2,1),2)&lt;=0.5),ROUNDDOWN(ROUND(E46,5)* B46,2),ROUND(ROUND(E46,5)* B46,2))</f>
        <v>0</v>
      </c>
      <c r="G46" s="33">
        <f>IF(AND(ISEVEN(H46*10^2),ROUND(MOD(H46*10^2,1),2)&lt;=0.5),ROUNDDOWN(H46,2),ROUND(H46,2))</f>
        <v>0</v>
      </c>
      <c r="H46" s="33">
        <f>0.1 * F46</f>
        <v>0</v>
      </c>
    </row>
    <row r="47" spans="1:8" s="33" customFormat="1" ht="409.5" x14ac:dyDescent="0.2">
      <c r="A47" s="32" t="s">
        <v>67</v>
      </c>
      <c r="B47" s="40">
        <v>40</v>
      </c>
      <c r="C47" s="40" t="s">
        <v>68</v>
      </c>
      <c r="D47" s="41" t="s">
        <v>69</v>
      </c>
      <c r="E47" s="44"/>
      <c r="F47" s="43">
        <f>IF(AND(ISEVEN(ROUND(E47,5)* B47*10^2),ROUND(MOD(ROUND(E47,5)* B47*10^2,1),2)&lt;=0.5),ROUNDDOWN(ROUND(E47,5)* B47,2),ROUND(ROUND(E47,5)* B47,2))</f>
        <v>0</v>
      </c>
      <c r="G47" s="33">
        <f>IF(AND(ISEVEN(H47*10^2),ROUND(MOD(H47*10^2,1),2)&lt;=0.5),ROUNDDOWN(H47,2),ROUND(H47,2))</f>
        <v>0</v>
      </c>
      <c r="H47" s="33">
        <f>0.1 * F47</f>
        <v>0</v>
      </c>
    </row>
    <row r="48" spans="1:8" s="33" customFormat="1" ht="255" x14ac:dyDescent="0.2">
      <c r="A48" s="32" t="s">
        <v>70</v>
      </c>
      <c r="B48" s="40">
        <v>4</v>
      </c>
      <c r="C48" s="40" t="s">
        <v>15</v>
      </c>
      <c r="D48" s="41" t="s">
        <v>71</v>
      </c>
      <c r="E48" s="44"/>
      <c r="F48" s="43">
        <f>IF(AND(ISEVEN(ROUND(E48,5)* B48*10^2),ROUND(MOD(ROUND(E48,5)* B48*10^2,1),2)&lt;=0.5),ROUNDDOWN(ROUND(E48,5)* B48,2),ROUND(ROUND(E48,5)* B48,2))</f>
        <v>0</v>
      </c>
      <c r="G48" s="33">
        <f>IF(AND(ISEVEN(H48*10^2),ROUND(MOD(H48*10^2,1),2)&lt;=0.5),ROUNDDOWN(H48,2),ROUND(H48,2))</f>
        <v>0</v>
      </c>
      <c r="H48" s="33">
        <f>0.1 * F48</f>
        <v>0</v>
      </c>
    </row>
    <row r="49" spans="1:8" s="33" customFormat="1" ht="140.25" x14ac:dyDescent="0.2">
      <c r="A49" s="32" t="s">
        <v>72</v>
      </c>
      <c r="B49" s="40">
        <v>3600</v>
      </c>
      <c r="C49" s="40" t="s">
        <v>68</v>
      </c>
      <c r="D49" s="41" t="s">
        <v>73</v>
      </c>
      <c r="E49" s="44"/>
      <c r="F49" s="43">
        <f>IF(AND(ISEVEN(ROUND(E49,5)* B49*10^2),ROUND(MOD(ROUND(E49,5)* B49*10^2,1),2)&lt;=0.5),ROUNDDOWN(ROUND(E49,5)* B49,2),ROUND(ROUND(E49,5)* B49,2))</f>
        <v>0</v>
      </c>
      <c r="G49" s="33">
        <f>IF(AND(ISEVEN(H49*10^2),ROUND(MOD(H49*10^2,1),2)&lt;=0.5),ROUNDDOWN(H49,2),ROUND(H49,2))</f>
        <v>0</v>
      </c>
      <c r="H49" s="33">
        <f>0.1 * F49</f>
        <v>0</v>
      </c>
    </row>
    <row r="50" spans="1:8" s="33" customFormat="1" ht="204" x14ac:dyDescent="0.2">
      <c r="A50" s="32" t="s">
        <v>74</v>
      </c>
      <c r="B50" s="40">
        <v>17</v>
      </c>
      <c r="C50" s="40" t="s">
        <v>15</v>
      </c>
      <c r="D50" s="41" t="s">
        <v>75</v>
      </c>
      <c r="E50" s="44"/>
      <c r="F50" s="43">
        <f>IF(AND(ISEVEN(ROUND(E50,5)* B50*10^2),ROUND(MOD(ROUND(E50,5)* B50*10^2,1),2)&lt;=0.5),ROUNDDOWN(ROUND(E50,5)* B50,2),ROUND(ROUND(E50,5)* B50,2))</f>
        <v>0</v>
      </c>
      <c r="G50" s="33">
        <f>IF(AND(ISEVEN(H50*10^2),ROUND(MOD(H50*10^2,1),2)&lt;=0.5),ROUNDDOWN(H50,2),ROUND(H50,2))</f>
        <v>0</v>
      </c>
      <c r="H50" s="33">
        <f>0.1 * F50</f>
        <v>0</v>
      </c>
    </row>
    <row r="51" spans="1:8" s="46" customFormat="1" ht="27.95" customHeight="1" x14ac:dyDescent="0.2">
      <c r="A51" s="45"/>
      <c r="B51" s="47"/>
      <c r="C51" s="48"/>
      <c r="D51" s="49"/>
      <c r="E51" s="50" t="s">
        <v>76</v>
      </c>
      <c r="F51" s="51">
        <f>SUM(F15:F50)</f>
        <v>0</v>
      </c>
    </row>
    <row r="52" spans="1:8" s="46" customFormat="1" ht="27.95" customHeight="1" x14ac:dyDescent="0.2">
      <c r="A52" s="45"/>
      <c r="B52" s="47"/>
      <c r="C52" s="48"/>
      <c r="D52" s="49"/>
      <c r="E52" s="50" t="s">
        <v>77</v>
      </c>
      <c r="F52" s="51">
        <f>SUM(G15:G50)</f>
        <v>0</v>
      </c>
    </row>
    <row r="53" spans="1:8" s="46" customFormat="1" ht="27.95" customHeight="1" x14ac:dyDescent="0.2">
      <c r="A53" s="45"/>
      <c r="B53" s="47"/>
      <c r="C53" s="48"/>
      <c r="D53" s="49"/>
      <c r="E53" s="50" t="s">
        <v>78</v>
      </c>
      <c r="F53" s="51">
        <f>SUM(F51:F52)</f>
        <v>0</v>
      </c>
    </row>
    <row r="56" spans="1:8" x14ac:dyDescent="0.2">
      <c r="B56" s="27" t="s">
        <v>79</v>
      </c>
      <c r="C56" s="28"/>
      <c r="D56" s="29"/>
      <c r="E56" s="30"/>
      <c r="F56" s="31"/>
    </row>
    <row r="57" spans="1:8" s="33" customFormat="1" ht="38.25" x14ac:dyDescent="0.2">
      <c r="A57" s="32"/>
      <c r="B57" s="35" t="s">
        <v>7</v>
      </c>
      <c r="C57" s="36" t="s">
        <v>8</v>
      </c>
      <c r="D57" s="37" t="s">
        <v>9</v>
      </c>
      <c r="E57" s="38" t="s">
        <v>10</v>
      </c>
      <c r="F57" s="39" t="s">
        <v>11</v>
      </c>
    </row>
    <row r="58" spans="1:8" s="33" customFormat="1" x14ac:dyDescent="0.2">
      <c r="A58" s="32"/>
      <c r="B58" s="40"/>
      <c r="C58" s="40"/>
      <c r="D58" s="41" t="s">
        <v>80</v>
      </c>
      <c r="E58" s="42"/>
      <c r="F58" s="43"/>
    </row>
    <row r="59" spans="1:8" s="33" customFormat="1" x14ac:dyDescent="0.2">
      <c r="A59" s="32"/>
      <c r="B59" s="40"/>
      <c r="C59" s="40"/>
      <c r="D59" s="41" t="s">
        <v>81</v>
      </c>
      <c r="E59" s="42"/>
      <c r="F59" s="43"/>
    </row>
    <row r="60" spans="1:8" s="33" customFormat="1" ht="229.5" x14ac:dyDescent="0.2">
      <c r="A60" s="32" t="s">
        <v>82</v>
      </c>
      <c r="B60" s="40">
        <v>2</v>
      </c>
      <c r="C60" s="40" t="s">
        <v>15</v>
      </c>
      <c r="D60" s="41" t="s">
        <v>83</v>
      </c>
      <c r="E60" s="44"/>
      <c r="F60" s="43">
        <f>IF(AND(ISEVEN(ROUND(E60,5)* B60*10^2),ROUND(MOD(ROUND(E60,5)* B60*10^2,1),2)&lt;=0.5),ROUNDDOWN(ROUND(E60,5)* B60,2),ROUND(ROUND(E60,5)* B60,2))</f>
        <v>0</v>
      </c>
      <c r="G60" s="33">
        <f>IF(AND(ISEVEN(H60*10^2),ROUND(MOD(H60*10^2,1),2)&lt;=0.5),ROUNDDOWN(H60,2),ROUND(H60,2))</f>
        <v>0</v>
      </c>
      <c r="H60" s="33">
        <f>0.1 * F60</f>
        <v>0</v>
      </c>
    </row>
    <row r="61" spans="1:8" s="33" customFormat="1" ht="229.5" x14ac:dyDescent="0.2">
      <c r="A61" s="32" t="s">
        <v>84</v>
      </c>
      <c r="B61" s="40">
        <v>2</v>
      </c>
      <c r="C61" s="40" t="s">
        <v>15</v>
      </c>
      <c r="D61" s="41" t="s">
        <v>85</v>
      </c>
      <c r="E61" s="44"/>
      <c r="F61" s="43">
        <f>IF(AND(ISEVEN(ROUND(E61,5)* B61*10^2),ROUND(MOD(ROUND(E61,5)* B61*10^2,1),2)&lt;=0.5),ROUNDDOWN(ROUND(E61,5)* B61,2),ROUND(ROUND(E61,5)* B61,2))</f>
        <v>0</v>
      </c>
      <c r="G61" s="33">
        <f>IF(AND(ISEVEN(H61*10^2),ROUND(MOD(H61*10^2,1),2)&lt;=0.5),ROUNDDOWN(H61,2),ROUND(H61,2))</f>
        <v>0</v>
      </c>
      <c r="H61" s="33">
        <f>0.1 * F61</f>
        <v>0</v>
      </c>
    </row>
    <row r="62" spans="1:8" s="33" customFormat="1" ht="255" x14ac:dyDescent="0.2">
      <c r="A62" s="32" t="s">
        <v>86</v>
      </c>
      <c r="B62" s="40">
        <v>4</v>
      </c>
      <c r="C62" s="40" t="s">
        <v>15</v>
      </c>
      <c r="D62" s="41" t="s">
        <v>87</v>
      </c>
      <c r="E62" s="44"/>
      <c r="F62" s="43">
        <f>IF(AND(ISEVEN(ROUND(E62,5)* B62*10^2),ROUND(MOD(ROUND(E62,5)* B62*10^2,1),2)&lt;=0.5),ROUNDDOWN(ROUND(E62,5)* B62,2),ROUND(ROUND(E62,5)* B62,2))</f>
        <v>0</v>
      </c>
      <c r="G62" s="33">
        <f>IF(AND(ISEVEN(H62*10^2),ROUND(MOD(H62*10^2,1),2)&lt;=0.5),ROUNDDOWN(H62,2),ROUND(H62,2))</f>
        <v>0</v>
      </c>
      <c r="H62" s="33">
        <f>0.1 * F62</f>
        <v>0</v>
      </c>
    </row>
    <row r="63" spans="1:8" s="33" customFormat="1" ht="140.25" x14ac:dyDescent="0.2">
      <c r="A63" s="32" t="s">
        <v>88</v>
      </c>
      <c r="B63" s="40">
        <v>4</v>
      </c>
      <c r="C63" s="40" t="s">
        <v>15</v>
      </c>
      <c r="D63" s="41" t="s">
        <v>89</v>
      </c>
      <c r="E63" s="44"/>
      <c r="F63" s="43">
        <f>IF(AND(ISEVEN(ROUND(E63,5)* B63*10^2),ROUND(MOD(ROUND(E63,5)* B63*10^2,1),2)&lt;=0.5),ROUNDDOWN(ROUND(E63,5)* B63,2),ROUND(ROUND(E63,5)* B63,2))</f>
        <v>0</v>
      </c>
      <c r="G63" s="33">
        <f>IF(AND(ISEVEN(H63*10^2),ROUND(MOD(H63*10^2,1),2)&lt;=0.5),ROUNDDOWN(H63,2),ROUND(H63,2))</f>
        <v>0</v>
      </c>
      <c r="H63" s="33">
        <f>0.1 * F63</f>
        <v>0</v>
      </c>
    </row>
    <row r="64" spans="1:8" s="33" customFormat="1" ht="204" x14ac:dyDescent="0.2">
      <c r="A64" s="32" t="s">
        <v>90</v>
      </c>
      <c r="B64" s="40">
        <v>1</v>
      </c>
      <c r="C64" s="40" t="s">
        <v>15</v>
      </c>
      <c r="D64" s="41" t="s">
        <v>91</v>
      </c>
      <c r="E64" s="44"/>
      <c r="F64" s="43">
        <f>IF(AND(ISEVEN(ROUND(E64,5)* B64*10^2),ROUND(MOD(ROUND(E64,5)* B64*10^2,1),2)&lt;=0.5),ROUNDDOWN(ROUND(E64,5)* B64,2),ROUND(ROUND(E64,5)* B64,2))</f>
        <v>0</v>
      </c>
      <c r="G64" s="33">
        <f>IF(AND(ISEVEN(H64*10^2),ROUND(MOD(H64*10^2,1),2)&lt;=0.5),ROUNDDOWN(H64,2),ROUND(H64,2))</f>
        <v>0</v>
      </c>
      <c r="H64" s="33">
        <f>0.1 * F64</f>
        <v>0</v>
      </c>
    </row>
    <row r="65" spans="1:8" s="33" customFormat="1" ht="153" x14ac:dyDescent="0.2">
      <c r="A65" s="32" t="s">
        <v>92</v>
      </c>
      <c r="B65" s="40">
        <v>4</v>
      </c>
      <c r="C65" s="40" t="s">
        <v>15</v>
      </c>
      <c r="D65" s="41" t="s">
        <v>93</v>
      </c>
      <c r="E65" s="44"/>
      <c r="F65" s="43">
        <f>IF(AND(ISEVEN(ROUND(E65,5)* B65*10^2),ROUND(MOD(ROUND(E65,5)* B65*10^2,1),2)&lt;=0.5),ROUNDDOWN(ROUND(E65,5)* B65,2),ROUND(ROUND(E65,5)* B65,2))</f>
        <v>0</v>
      </c>
      <c r="G65" s="33">
        <f>IF(AND(ISEVEN(H65*10^2),ROUND(MOD(H65*10^2,1),2)&lt;=0.5),ROUNDDOWN(H65,2),ROUND(H65,2))</f>
        <v>0</v>
      </c>
      <c r="H65" s="33">
        <f>0.1 * F65</f>
        <v>0</v>
      </c>
    </row>
    <row r="66" spans="1:8" s="33" customFormat="1" ht="178.5" x14ac:dyDescent="0.2">
      <c r="A66" s="32" t="s">
        <v>94</v>
      </c>
      <c r="B66" s="40">
        <v>4</v>
      </c>
      <c r="C66" s="40" t="s">
        <v>15</v>
      </c>
      <c r="D66" s="41" t="s">
        <v>95</v>
      </c>
      <c r="E66" s="44"/>
      <c r="F66" s="43">
        <f>IF(AND(ISEVEN(ROUND(E66,5)* B66*10^2),ROUND(MOD(ROUND(E66,5)* B66*10^2,1),2)&lt;=0.5),ROUNDDOWN(ROUND(E66,5)* B66,2),ROUND(ROUND(E66,5)* B66,2))</f>
        <v>0</v>
      </c>
      <c r="G66" s="33">
        <f>IF(AND(ISEVEN(H66*10^2),ROUND(MOD(H66*10^2,1),2)&lt;=0.5),ROUNDDOWN(H66,2),ROUND(H66,2))</f>
        <v>0</v>
      </c>
      <c r="H66" s="33">
        <f>0.1 * F66</f>
        <v>0</v>
      </c>
    </row>
    <row r="67" spans="1:8" s="33" customFormat="1" ht="127.5" x14ac:dyDescent="0.2">
      <c r="A67" s="32" t="s">
        <v>96</v>
      </c>
      <c r="B67" s="40">
        <v>4</v>
      </c>
      <c r="C67" s="40" t="s">
        <v>15</v>
      </c>
      <c r="D67" s="41" t="s">
        <v>97</v>
      </c>
      <c r="E67" s="44"/>
      <c r="F67" s="43">
        <f>IF(AND(ISEVEN(ROUND(E67,5)* B67*10^2),ROUND(MOD(ROUND(E67,5)* B67*10^2,1),2)&lt;=0.5),ROUNDDOWN(ROUND(E67,5)* B67,2),ROUND(ROUND(E67,5)* B67,2))</f>
        <v>0</v>
      </c>
      <c r="G67" s="33">
        <f>IF(AND(ISEVEN(H67*10^2),ROUND(MOD(H67*10^2,1),2)&lt;=0.5),ROUNDDOWN(H67,2),ROUND(H67,2))</f>
        <v>0</v>
      </c>
      <c r="H67" s="33">
        <f>0.1 * F67</f>
        <v>0</v>
      </c>
    </row>
    <row r="68" spans="1:8" s="33" customFormat="1" ht="178.5" x14ac:dyDescent="0.2">
      <c r="A68" s="32" t="s">
        <v>98</v>
      </c>
      <c r="B68" s="40">
        <v>1</v>
      </c>
      <c r="C68" s="40" t="s">
        <v>15</v>
      </c>
      <c r="D68" s="41" t="s">
        <v>99</v>
      </c>
      <c r="E68" s="44"/>
      <c r="F68" s="43">
        <f>IF(AND(ISEVEN(ROUND(E68,5)* B68*10^2),ROUND(MOD(ROUND(E68,5)* B68*10^2,1),2)&lt;=0.5),ROUNDDOWN(ROUND(E68,5)* B68,2),ROUND(ROUND(E68,5)* B68,2))</f>
        <v>0</v>
      </c>
      <c r="G68" s="33">
        <f>IF(AND(ISEVEN(H68*10^2),ROUND(MOD(H68*10^2,1),2)&lt;=0.5),ROUNDDOWN(H68,2),ROUND(H68,2))</f>
        <v>0</v>
      </c>
      <c r="H68" s="33">
        <f>0.1 * F68</f>
        <v>0</v>
      </c>
    </row>
    <row r="69" spans="1:8" s="33" customFormat="1" x14ac:dyDescent="0.2">
      <c r="A69" s="32"/>
      <c r="B69" s="40"/>
      <c r="C69" s="40"/>
      <c r="D69" s="41" t="s">
        <v>100</v>
      </c>
      <c r="E69" s="42"/>
      <c r="F69" s="43"/>
    </row>
    <row r="70" spans="1:8" s="33" customFormat="1" ht="229.5" x14ac:dyDescent="0.2">
      <c r="A70" s="32" t="s">
        <v>101</v>
      </c>
      <c r="B70" s="40">
        <v>4</v>
      </c>
      <c r="C70" s="40" t="s">
        <v>15</v>
      </c>
      <c r="D70" s="41" t="s">
        <v>102</v>
      </c>
      <c r="E70" s="44"/>
      <c r="F70" s="43">
        <f>IF(AND(ISEVEN(ROUND(E70,5)* B70*10^2),ROUND(MOD(ROUND(E70,5)* B70*10^2,1),2)&lt;=0.5),ROUNDDOWN(ROUND(E70,5)* B70,2),ROUND(ROUND(E70,5)* B70,2))</f>
        <v>0</v>
      </c>
      <c r="G70" s="33">
        <f>IF(AND(ISEVEN(H70*10^2),ROUND(MOD(H70*10^2,1),2)&lt;=0.5),ROUNDDOWN(H70,2),ROUND(H70,2))</f>
        <v>0</v>
      </c>
      <c r="H70" s="33">
        <f>0.1 * F70</f>
        <v>0</v>
      </c>
    </row>
    <row r="71" spans="1:8" s="33" customFormat="1" ht="255" x14ac:dyDescent="0.2">
      <c r="A71" s="32" t="s">
        <v>103</v>
      </c>
      <c r="B71" s="40">
        <v>4</v>
      </c>
      <c r="C71" s="40" t="s">
        <v>15</v>
      </c>
      <c r="D71" s="41" t="s">
        <v>87</v>
      </c>
      <c r="E71" s="44"/>
      <c r="F71" s="43">
        <f>IF(AND(ISEVEN(ROUND(E71,5)* B71*10^2),ROUND(MOD(ROUND(E71,5)* B71*10^2,1),2)&lt;=0.5),ROUNDDOWN(ROUND(E71,5)* B71,2),ROUND(ROUND(E71,5)* B71,2))</f>
        <v>0</v>
      </c>
      <c r="G71" s="33">
        <f>IF(AND(ISEVEN(H71*10^2),ROUND(MOD(H71*10^2,1),2)&lt;=0.5),ROUNDDOWN(H71,2),ROUND(H71,2))</f>
        <v>0</v>
      </c>
      <c r="H71" s="33">
        <f>0.1 * F71</f>
        <v>0</v>
      </c>
    </row>
    <row r="72" spans="1:8" s="33" customFormat="1" ht="140.25" x14ac:dyDescent="0.2">
      <c r="A72" s="32" t="s">
        <v>104</v>
      </c>
      <c r="B72" s="40">
        <v>4</v>
      </c>
      <c r="C72" s="40" t="s">
        <v>15</v>
      </c>
      <c r="D72" s="41" t="s">
        <v>89</v>
      </c>
      <c r="E72" s="44"/>
      <c r="F72" s="43">
        <f>IF(AND(ISEVEN(ROUND(E72,5)* B72*10^2),ROUND(MOD(ROUND(E72,5)* B72*10^2,1),2)&lt;=0.5),ROUNDDOWN(ROUND(E72,5)* B72,2),ROUND(ROUND(E72,5)* B72,2))</f>
        <v>0</v>
      </c>
      <c r="G72" s="33">
        <f>IF(AND(ISEVEN(H72*10^2),ROUND(MOD(H72*10^2,1),2)&lt;=0.5),ROUNDDOWN(H72,2),ROUND(H72,2))</f>
        <v>0</v>
      </c>
      <c r="H72" s="33">
        <f>0.1 * F72</f>
        <v>0</v>
      </c>
    </row>
    <row r="73" spans="1:8" s="33" customFormat="1" ht="204" x14ac:dyDescent="0.2">
      <c r="A73" s="32" t="s">
        <v>105</v>
      </c>
      <c r="B73" s="40">
        <v>1</v>
      </c>
      <c r="C73" s="40" t="s">
        <v>15</v>
      </c>
      <c r="D73" s="41" t="s">
        <v>91</v>
      </c>
      <c r="E73" s="44"/>
      <c r="F73" s="43">
        <f>IF(AND(ISEVEN(ROUND(E73,5)* B73*10^2),ROUND(MOD(ROUND(E73,5)* B73*10^2,1),2)&lt;=0.5),ROUNDDOWN(ROUND(E73,5)* B73,2),ROUND(ROUND(E73,5)* B73,2))</f>
        <v>0</v>
      </c>
      <c r="G73" s="33">
        <f>IF(AND(ISEVEN(H73*10^2),ROUND(MOD(H73*10^2,1),2)&lt;=0.5),ROUNDDOWN(H73,2),ROUND(H73,2))</f>
        <v>0</v>
      </c>
      <c r="H73" s="33">
        <f>0.1 * F73</f>
        <v>0</v>
      </c>
    </row>
    <row r="74" spans="1:8" s="33" customFormat="1" ht="153" x14ac:dyDescent="0.2">
      <c r="A74" s="32" t="s">
        <v>106</v>
      </c>
      <c r="B74" s="40">
        <v>4</v>
      </c>
      <c r="C74" s="40" t="s">
        <v>15</v>
      </c>
      <c r="D74" s="41" t="s">
        <v>107</v>
      </c>
      <c r="E74" s="44"/>
      <c r="F74" s="43">
        <f>IF(AND(ISEVEN(ROUND(E74,5)* B74*10^2),ROUND(MOD(ROUND(E74,5)* B74*10^2,1),2)&lt;=0.5),ROUNDDOWN(ROUND(E74,5)* B74,2),ROUND(ROUND(E74,5)* B74,2))</f>
        <v>0</v>
      </c>
      <c r="G74" s="33">
        <f>IF(AND(ISEVEN(H74*10^2),ROUND(MOD(H74*10^2,1),2)&lt;=0.5),ROUNDDOWN(H74,2),ROUND(H74,2))</f>
        <v>0</v>
      </c>
      <c r="H74" s="33">
        <f>0.1 * F74</f>
        <v>0</v>
      </c>
    </row>
    <row r="75" spans="1:8" s="33" customFormat="1" ht="178.5" x14ac:dyDescent="0.2">
      <c r="A75" s="32" t="s">
        <v>108</v>
      </c>
      <c r="B75" s="40">
        <v>4</v>
      </c>
      <c r="C75" s="40" t="s">
        <v>15</v>
      </c>
      <c r="D75" s="41" t="s">
        <v>109</v>
      </c>
      <c r="E75" s="44"/>
      <c r="F75" s="43">
        <f>IF(AND(ISEVEN(ROUND(E75,5)* B75*10^2),ROUND(MOD(ROUND(E75,5)* B75*10^2,1),2)&lt;=0.5),ROUNDDOWN(ROUND(E75,5)* B75,2),ROUND(ROUND(E75,5)* B75,2))</f>
        <v>0</v>
      </c>
      <c r="G75" s="33">
        <f>IF(AND(ISEVEN(H75*10^2),ROUND(MOD(H75*10^2,1),2)&lt;=0.5),ROUNDDOWN(H75,2),ROUND(H75,2))</f>
        <v>0</v>
      </c>
      <c r="H75" s="33">
        <f>0.1 * F75</f>
        <v>0</v>
      </c>
    </row>
    <row r="76" spans="1:8" s="33" customFormat="1" ht="191.25" x14ac:dyDescent="0.2">
      <c r="A76" s="32" t="s">
        <v>110</v>
      </c>
      <c r="B76" s="40">
        <v>3</v>
      </c>
      <c r="C76" s="40" t="s">
        <v>15</v>
      </c>
      <c r="D76" s="41" t="s">
        <v>111</v>
      </c>
      <c r="E76" s="44"/>
      <c r="F76" s="43">
        <f>IF(AND(ISEVEN(ROUND(E76,5)* B76*10^2),ROUND(MOD(ROUND(E76,5)* B76*10^2,1),2)&lt;=0.5),ROUNDDOWN(ROUND(E76,5)* B76,2),ROUND(ROUND(E76,5)* B76,2))</f>
        <v>0</v>
      </c>
      <c r="G76" s="33">
        <f>IF(AND(ISEVEN(H76*10^2),ROUND(MOD(H76*10^2,1),2)&lt;=0.5),ROUNDDOWN(H76,2),ROUND(H76,2))</f>
        <v>0</v>
      </c>
      <c r="H76" s="33">
        <f>0.1 * F76</f>
        <v>0</v>
      </c>
    </row>
    <row r="77" spans="1:8" s="33" customFormat="1" ht="191.25" x14ac:dyDescent="0.2">
      <c r="A77" s="32" t="s">
        <v>112</v>
      </c>
      <c r="B77" s="40">
        <v>1</v>
      </c>
      <c r="C77" s="40" t="s">
        <v>15</v>
      </c>
      <c r="D77" s="41" t="s">
        <v>113</v>
      </c>
      <c r="E77" s="44"/>
      <c r="F77" s="43">
        <f>IF(AND(ISEVEN(ROUND(E77,5)* B77*10^2),ROUND(MOD(ROUND(E77,5)* B77*10^2,1),2)&lt;=0.5),ROUNDDOWN(ROUND(E77,5)* B77,2),ROUND(ROUND(E77,5)* B77,2))</f>
        <v>0</v>
      </c>
      <c r="G77" s="33">
        <f>IF(AND(ISEVEN(H77*10^2),ROUND(MOD(H77*10^2,1),2)&lt;=0.5),ROUNDDOWN(H77,2),ROUND(H77,2))</f>
        <v>0</v>
      </c>
      <c r="H77" s="33">
        <f>0.1 * F77</f>
        <v>0</v>
      </c>
    </row>
    <row r="78" spans="1:8" s="33" customFormat="1" ht="216.75" x14ac:dyDescent="0.2">
      <c r="A78" s="32" t="s">
        <v>114</v>
      </c>
      <c r="B78" s="40">
        <v>44</v>
      </c>
      <c r="C78" s="40" t="s">
        <v>15</v>
      </c>
      <c r="D78" s="41" t="s">
        <v>37</v>
      </c>
      <c r="E78" s="44"/>
      <c r="F78" s="43">
        <f>IF(AND(ISEVEN(ROUND(E78,5)* B78*10^2),ROUND(MOD(ROUND(E78,5)* B78*10^2,1),2)&lt;=0.5),ROUNDDOWN(ROUND(E78,5)* B78,2),ROUND(ROUND(E78,5)* B78,2))</f>
        <v>0</v>
      </c>
      <c r="G78" s="33">
        <f>IF(AND(ISEVEN(H78*10^2),ROUND(MOD(H78*10^2,1),2)&lt;=0.5),ROUNDDOWN(H78,2),ROUND(H78,2))</f>
        <v>0</v>
      </c>
      <c r="H78" s="33">
        <f>0.1 * F78</f>
        <v>0</v>
      </c>
    </row>
    <row r="79" spans="1:8" s="33" customFormat="1" ht="191.25" x14ac:dyDescent="0.2">
      <c r="A79" s="32" t="s">
        <v>115</v>
      </c>
      <c r="B79" s="40">
        <v>50</v>
      </c>
      <c r="C79" s="40" t="s">
        <v>15</v>
      </c>
      <c r="D79" s="41" t="s">
        <v>116</v>
      </c>
      <c r="E79" s="44"/>
      <c r="F79" s="43">
        <f>IF(AND(ISEVEN(ROUND(E79,5)* B79*10^2),ROUND(MOD(ROUND(E79,5)* B79*10^2,1),2)&lt;=0.5),ROUNDDOWN(ROUND(E79,5)* B79,2),ROUND(ROUND(E79,5)* B79,2))</f>
        <v>0</v>
      </c>
      <c r="G79" s="33">
        <f>IF(AND(ISEVEN(H79*10^2),ROUND(MOD(H79*10^2,1),2)&lt;=0.5),ROUNDDOWN(H79,2),ROUND(H79,2))</f>
        <v>0</v>
      </c>
      <c r="H79" s="33">
        <f>0.1 * F79</f>
        <v>0</v>
      </c>
    </row>
    <row r="80" spans="1:8" s="33" customFormat="1" ht="127.5" x14ac:dyDescent="0.2">
      <c r="A80" s="32" t="s">
        <v>117</v>
      </c>
      <c r="B80" s="40">
        <v>4</v>
      </c>
      <c r="C80" s="40" t="s">
        <v>15</v>
      </c>
      <c r="D80" s="41" t="s">
        <v>97</v>
      </c>
      <c r="E80" s="44"/>
      <c r="F80" s="43">
        <f>IF(AND(ISEVEN(ROUND(E80,5)* B80*10^2),ROUND(MOD(ROUND(E80,5)* B80*10^2,1),2)&lt;=0.5),ROUNDDOWN(ROUND(E80,5)* B80,2),ROUND(ROUND(E80,5)* B80,2))</f>
        <v>0</v>
      </c>
      <c r="G80" s="33">
        <f>IF(AND(ISEVEN(H80*10^2),ROUND(MOD(H80*10^2,1),2)&lt;=0.5),ROUNDDOWN(H80,2),ROUND(H80,2))</f>
        <v>0</v>
      </c>
      <c r="H80" s="33">
        <f>0.1 * F80</f>
        <v>0</v>
      </c>
    </row>
    <row r="81" spans="1:6" s="46" customFormat="1" ht="27.95" customHeight="1" x14ac:dyDescent="0.2">
      <c r="A81" s="45"/>
      <c r="B81" s="47"/>
      <c r="C81" s="48"/>
      <c r="D81" s="49"/>
      <c r="E81" s="50" t="s">
        <v>118</v>
      </c>
      <c r="F81" s="51">
        <f>SUM(F58:F80)</f>
        <v>0</v>
      </c>
    </row>
    <row r="82" spans="1:6" s="46" customFormat="1" ht="27.95" customHeight="1" x14ac:dyDescent="0.2">
      <c r="A82" s="45"/>
      <c r="B82" s="47"/>
      <c r="C82" s="48"/>
      <c r="D82" s="49"/>
      <c r="E82" s="50" t="s">
        <v>77</v>
      </c>
      <c r="F82" s="51">
        <f>SUM(G58:G80)</f>
        <v>0</v>
      </c>
    </row>
    <row r="83" spans="1:6" s="46" customFormat="1" ht="27.95" customHeight="1" x14ac:dyDescent="0.2">
      <c r="A83" s="45"/>
      <c r="B83" s="47"/>
      <c r="C83" s="48"/>
      <c r="D83" s="49"/>
      <c r="E83" s="50" t="s">
        <v>119</v>
      </c>
      <c r="F83" s="51">
        <f>SUM(F81:F82)</f>
        <v>0</v>
      </c>
    </row>
    <row r="87" spans="1:6" ht="51" customHeight="1" x14ac:dyDescent="0.2">
      <c r="B87" s="53" t="s">
        <v>121</v>
      </c>
      <c r="C87" s="53"/>
      <c r="D87" s="53"/>
      <c r="E87" s="53"/>
      <c r="F87" s="53"/>
    </row>
    <row r="89" spans="1:6" x14ac:dyDescent="0.2">
      <c r="F89" s="54" t="s">
        <v>122</v>
      </c>
    </row>
    <row r="90" spans="1:6" x14ac:dyDescent="0.2">
      <c r="F90" s="55" t="s">
        <v>123</v>
      </c>
    </row>
  </sheetData>
  <sheetProtection algorithmName="SHA-512" hashValue="Xc15+DqRPJ4NVAsQ1be+uGPiQf9HYxq1k9fMUZFkppclg76QSJOGlaldrQ/uiPq+7DF1zTglavJOfMvk1VIQWA==" saltValue="uYYF3KgYeEOcoFKp+QkM1A==" spinCount="100000" sheet="1" objects="1" scenarios="1" formatRows="0" selectLockedCells="1"/>
  <mergeCells count="5">
    <mergeCell ref="B9:F9"/>
    <mergeCell ref="B5:F5"/>
    <mergeCell ref="B8:C8"/>
    <mergeCell ref="B7:F7"/>
    <mergeCell ref="B87:F87"/>
  </mergeCells>
  <phoneticPr fontId="0" type="noConversion"/>
  <conditionalFormatting sqref="F10:F86 F2:F4 F88: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2020-08-05T08:55:00Z</dcterms:modified>
</cp:coreProperties>
</file>