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90" windowWidth="18780" windowHeight="13020"/>
  </bookViews>
  <sheets>
    <sheet name="Hoja1" sheetId="1" r:id="rId1"/>
  </sheets>
  <definedNames>
    <definedName name="_xlnm.Print_Titles" localSheetId="0">Hoja1!$1:$1</definedName>
  </definedNames>
  <calcPr calcId="145621"/>
</workbook>
</file>

<file path=xl/calcChain.xml><?xml version="1.0" encoding="utf-8"?>
<calcChain xmlns="http://schemas.openxmlformats.org/spreadsheetml/2006/main">
  <c r="B8" i="1" l="1"/>
  <c r="F21" i="1"/>
  <c r="F20" i="1"/>
  <c r="F19" i="1"/>
  <c r="G18" i="1"/>
  <c r="H18" i="1"/>
  <c r="F18" i="1"/>
  <c r="G17" i="1"/>
  <c r="H17" i="1"/>
  <c r="F17" i="1"/>
  <c r="G16" i="1"/>
  <c r="H16" i="1"/>
  <c r="F16" i="1"/>
  <c r="G15" i="1"/>
  <c r="H15" i="1"/>
  <c r="F15" i="1"/>
  <c r="G14" i="1"/>
  <c r="H14" i="1"/>
  <c r="F14" i="1"/>
</calcChain>
</file>

<file path=xl/sharedStrings.xml><?xml version="1.0" encoding="utf-8"?>
<sst xmlns="http://schemas.openxmlformats.org/spreadsheetml/2006/main" count="33" uniqueCount="30">
  <si>
    <t>ANEJO I</t>
  </si>
  <si>
    <t xml:space="preserve">CRITERIOS EVALUABLES DE FORMA AUTOMÁTICA MEDIANTE FÓRMULAS </t>
  </si>
  <si>
    <t>De acuerdo con el siguiente cuadro de unidades y precios:</t>
  </si>
  <si>
    <t>CUADRO DE UNIDADES Y PRECIOS</t>
  </si>
  <si>
    <t>TSA0067300</t>
  </si>
  <si>
    <r>
      <t>El que suscribe D._                              _ domiciliado en _                        _, calle _                        _ y D.N.I. nº_           _ en su propio nombre, o en representación de _                                  _, con N.I.F._          _ con domicilio en _                                    _, calle _                             _  enterado de las condiciones y requisitos que se exigen para la adjudicación del contrato de '</t>
    </r>
    <r>
      <rPr>
        <b/>
        <sz val="10"/>
        <rFont val="Arial"/>
        <family val="2"/>
      </rPr>
      <t>SUMINISTRO EN EL PUERTO DE MÁLAGA DE ARMADURAS Y ANCLAJES PARA FÁBRICAS DE LADRILLO EN LA FASE 2 DEL PROYECTO DE REPARACIÓN EN FACHADAS DE EDIFICIOS DE VIVIENDAS AVERROES (MELILLA)' Ref.: TSA0067300</t>
    </r>
    <r>
      <rPr>
        <sz val="10"/>
        <rFont val="Arial"/>
        <family val="2"/>
      </rPr>
      <t>, se compromete en nombre propio o de la empresa a que representa, a prestar el objeto del presente pliego por un importe total de:</t>
    </r>
  </si>
  <si>
    <t>Nº Uds.</t>
  </si>
  <si>
    <t>Ud.</t>
  </si>
  <si>
    <t>Descripción</t>
  </si>
  <si>
    <t>Precio unit. (IVA no incluido)</t>
  </si>
  <si>
    <t>Importe (IVA no incluido)</t>
  </si>
  <si>
    <t>1.A</t>
  </si>
  <si>
    <t>m</t>
  </si>
  <si>
    <t>Suministro de armadura de tendel prefabricada de acero inoxidable FISUFOR PLUG 4075/I (diam: 4 mm / ancho: 75 mm) o equivalente, consistente en dos alambres paralelos soldados a un tercer alambre en forma de zig-zag sobre el mismo plano, de tal forma que el espesor total de la malla no es nunca superior al diametro de los alambres_x000D_
longitudinales.</t>
  </si>
  <si>
    <t>1.B</t>
  </si>
  <si>
    <t>Suministro de armadura de tendel prefabricada de acero inoxidable FISUFOR PLUG 4055/I (diam: 4 mm / ancho: 55 mm) o equivalente, consistente en dos alambres paralelos soldados a un tercer alambre en forma de zig-zag sobre el mismo plano, de tal forma que el espesor total de la malla no es nunca superior al diametro de los alambres_x000D_
longitudinales.</t>
  </si>
  <si>
    <t>2</t>
  </si>
  <si>
    <t>ud</t>
  </si>
  <si>
    <t>Suministro de anclaje mecánico rígido de acero inoxidable AISI304, FISUANC PR o quivalente, para sujetar o retener la fábrica a los soportes estructurales, no permitiendo movimientos diferenciales entre el paño de fábrica y ele elemento estructural al que se conectan.</t>
  </si>
  <si>
    <t>3</t>
  </si>
  <si>
    <t>Suministro de taco de expansión M6, FISCHER FNA II 6X30/5".o equivalente</t>
  </si>
  <si>
    <t>4</t>
  </si>
  <si>
    <t>Suministro de anclaje de acero inoxidable AISI304, FISUANC MT o equivalente, para conectar dos parametros diferentes de una fábrica separados por una junta vertical de movimiento. Uno de sus extremos estará cubierto por una funda de plástico para evitar la adherencia al mortero, con una holgura de aproximadamente 1 cm para permitir_x000D_
el libre movimiento horizontal en el plano del muro; dispondrá de una muesca para verificar su correcta colocación.</t>
  </si>
  <si>
    <t xml:space="preserve">Total importe base ofertado (IVA no incluido): </t>
  </si>
  <si>
    <t>Impuesto sobre el Valor Añadido:</t>
  </si>
  <si>
    <t>Importe total ofertado (IVA incluido):</t>
  </si>
  <si>
    <t xml:space="preserve"> € IVA incluido.</t>
  </si>
  <si>
    <t>En caso de error aritmético en la valoración total de la oferta se atenderá a los precios unitarios ofertados. La prestación ofertada se efectuará ajustándose al Pliego que rige el presente concurso, teniéndose por no puesta cualquier aclaración o comentario introducido por los licitadores, que se oponga, contradiga, o pueda ser susceptible de una interpretación contraria a lo establecido en el citado Pliego.</t>
  </si>
  <si>
    <t>(Sello, fecha y firma del ofertante)</t>
  </si>
  <si>
    <t>[Se deben firmar todas las hojas de la oferta]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</si>
</sst>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9" x14ac:knownFonts="1">
    <font>
      <sz val="10"/>
      <name val="Arial"/>
    </font>
    <font>
      <sz val="10"/>
      <name val="Arial"/>
      <family val="2"/>
    </font>
    <font>
      <b/>
      <sz val="10"/>
      <name val="Arial"/>
      <family val="2"/>
    </font>
    <font>
      <sz val="10"/>
      <color indexed="10"/>
      <name val="Arial"/>
      <family val="2"/>
    </font>
    <font>
      <sz val="10"/>
      <color indexed="42"/>
      <name val="Arial"/>
      <family val="2"/>
    </font>
    <font>
      <b/>
      <sz val="9"/>
      <name val="Arial"/>
      <family val="2"/>
    </font>
    <font>
      <b/>
      <sz val="10"/>
      <name val="Cambria"/>
      <family val="1"/>
    </font>
    <font>
      <b/>
      <sz val="10"/>
      <color indexed="42"/>
      <name val="Arial"/>
      <family val="2"/>
    </font>
    <font>
      <i/>
      <sz val="10"/>
      <name val="Arial"/>
      <family val="2"/>
    </font>
  </fonts>
  <fills count="3">
    <fill>
      <patternFill patternType="none"/>
    </fill>
    <fill>
      <patternFill patternType="gray125"/>
    </fill>
    <fill>
      <patternFill patternType="solid">
        <fgColor rgb="FFC7C3B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applyAlignment="1">
      <alignment horizontal="left"/>
    </xf>
    <xf numFmtId="0" fontId="3" fillId="0" borderId="0" xfId="0" applyFont="1" applyAlignment="1">
      <alignment horizontal="left"/>
    </xf>
    <xf numFmtId="4" fontId="0" fillId="0" borderId="0" xfId="0" applyNumberFormat="1"/>
    <xf numFmtId="0" fontId="0" fillId="0" borderId="0" xfId="0" applyNumberFormat="1"/>
    <xf numFmtId="49" fontId="0" fillId="0" borderId="0" xfId="0" applyNumberFormat="1"/>
    <xf numFmtId="0" fontId="4" fillId="0" borderId="0" xfId="0" applyFont="1"/>
    <xf numFmtId="0" fontId="0" fillId="0" borderId="0" xfId="0" applyNumberFormat="1" applyAlignment="1">
      <alignment horizontal="center"/>
    </xf>
    <xf numFmtId="0" fontId="1" fillId="0" borderId="0" xfId="0" applyNumberFormat="1" applyFont="1"/>
    <xf numFmtId="0" fontId="0" fillId="0" borderId="0" xfId="0" applyFill="1" applyAlignment="1">
      <alignment horizontal="left"/>
    </xf>
    <xf numFmtId="0" fontId="2" fillId="0" borderId="0" xfId="0" applyFont="1" applyFill="1" applyAlignment="1">
      <alignment horizontal="center" vertical="top" wrapText="1"/>
    </xf>
    <xf numFmtId="0" fontId="0" fillId="0" borderId="0" xfId="0" applyAlignment="1">
      <alignment vertical="top" wrapText="1"/>
    </xf>
    <xf numFmtId="0" fontId="6" fillId="0" borderId="0" xfId="0" applyFont="1" applyAlignment="1">
      <alignment horizontal="center" vertical="center"/>
    </xf>
    <xf numFmtId="0" fontId="2" fillId="0" borderId="0" xfId="0" applyFont="1" applyBorder="1" applyAlignment="1">
      <alignment horizontal="left"/>
    </xf>
    <xf numFmtId="0" fontId="2" fillId="0" borderId="0" xfId="0" applyFont="1" applyBorder="1" applyAlignment="1">
      <alignment vertical="top" wrapText="1"/>
    </xf>
    <xf numFmtId="0" fontId="5" fillId="0" borderId="0" xfId="0" applyNumberFormat="1" applyFont="1" applyBorder="1" applyAlignment="1">
      <alignment wrapText="1"/>
    </xf>
    <xf numFmtId="4" fontId="5" fillId="0" borderId="0" xfId="0" applyNumberFormat="1" applyFont="1" applyBorder="1" applyAlignment="1">
      <alignment wrapText="1"/>
    </xf>
    <xf numFmtId="49" fontId="2" fillId="0" borderId="0" xfId="0" applyNumberFormat="1" applyFont="1"/>
    <xf numFmtId="0" fontId="2" fillId="0" borderId="0" xfId="0" applyNumberFormat="1" applyFont="1" applyAlignment="1">
      <alignment horizontal="left" vertical="top" wrapText="1" shrinkToFit="1"/>
    </xf>
    <xf numFmtId="0" fontId="2" fillId="0" borderId="0" xfId="0" applyFont="1"/>
    <xf numFmtId="0" fontId="7" fillId="0" borderId="0" xfId="0" applyFont="1"/>
    <xf numFmtId="0" fontId="1" fillId="0" borderId="0" xfId="0" applyNumberFormat="1" applyFont="1" applyAlignment="1" applyProtection="1">
      <alignment vertical="center" wrapText="1" shrinkToFit="1"/>
    </xf>
    <xf numFmtId="0" fontId="1" fillId="0" borderId="0" xfId="0" applyNumberFormat="1" applyFont="1" applyBorder="1" applyAlignment="1">
      <alignment horizontal="left" vertical="top" wrapText="1"/>
    </xf>
    <xf numFmtId="0" fontId="6" fillId="0" borderId="0" xfId="0" applyFont="1" applyAlignment="1">
      <alignment horizontal="center" vertical="top"/>
    </xf>
    <xf numFmtId="0" fontId="2" fillId="0" borderId="0" xfId="0" applyNumberFormat="1" applyFont="1" applyBorder="1" applyAlignment="1">
      <alignment horizontal="right" vertical="top"/>
    </xf>
    <xf numFmtId="0" fontId="1" fillId="0" borderId="0" xfId="0" applyNumberFormat="1" applyFont="1" applyAlignment="1" applyProtection="1">
      <alignment horizontal="justify" vertical="center" wrapText="1" shrinkToFit="1"/>
      <protection locked="0"/>
    </xf>
    <xf numFmtId="0" fontId="0" fillId="0" borderId="0" xfId="0" applyAlignment="1" applyProtection="1">
      <alignment horizontal="justify" vertical="center" wrapText="1" shrinkToFit="1"/>
      <protection locked="0"/>
    </xf>
    <xf numFmtId="49" fontId="0" fillId="0" borderId="0" xfId="0" applyNumberFormat="1" applyAlignment="1">
      <alignment vertical="center"/>
    </xf>
    <xf numFmtId="0" fontId="0" fillId="0" borderId="0" xfId="0" applyAlignment="1">
      <alignment vertical="center"/>
    </xf>
    <xf numFmtId="0" fontId="4" fillId="0" borderId="0" xfId="0" applyFont="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NumberFormat="1" applyFont="1" applyFill="1" applyBorder="1" applyAlignment="1">
      <alignment vertical="center" wrapText="1"/>
    </xf>
    <xf numFmtId="4" fontId="2" fillId="2" borderId="1" xfId="0" applyNumberFormat="1"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vertical="center" wrapText="1"/>
    </xf>
    <xf numFmtId="4" fontId="0" fillId="0" borderId="1" xfId="0" applyNumberFormat="1" applyBorder="1" applyAlignment="1">
      <alignment vertical="center"/>
    </xf>
    <xf numFmtId="164" fontId="0" fillId="0" borderId="1" xfId="0" applyNumberFormat="1" applyBorder="1" applyAlignment="1" applyProtection="1">
      <alignment vertical="center"/>
      <protection locked="0"/>
    </xf>
    <xf numFmtId="49" fontId="2" fillId="0" borderId="0" xfId="0" applyNumberFormat="1" applyFont="1" applyAlignment="1">
      <alignmen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3" xfId="0" applyNumberFormat="1" applyFont="1" applyBorder="1" applyAlignment="1">
      <alignment horizontal="right" vertical="center"/>
    </xf>
    <xf numFmtId="4" fontId="2" fillId="0" borderId="4" xfId="0" applyNumberFormat="1" applyFont="1" applyBorder="1" applyAlignment="1">
      <alignment vertical="center"/>
    </xf>
    <xf numFmtId="4" fontId="2" fillId="0" borderId="0" xfId="0" applyNumberFormat="1" applyFont="1" applyBorder="1" applyAlignment="1">
      <alignment horizontal="right" vertical="top"/>
    </xf>
    <xf numFmtId="0" fontId="0" fillId="0" borderId="0" xfId="0" applyAlignment="1">
      <alignment horizontal="justify" wrapText="1"/>
    </xf>
    <xf numFmtId="4" fontId="0" fillId="0" borderId="0" xfId="0" applyNumberFormat="1" applyAlignment="1">
      <alignment horizontal="right"/>
    </xf>
    <xf numFmtId="4" fontId="8" fillId="0" borderId="0" xfId="0" applyNumberFormat="1" applyFont="1" applyAlignment="1">
      <alignment horizontal="right"/>
    </xf>
  </cellXfs>
  <cellStyles count="1">
    <cellStyle name="Normal"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303772</xdr:colOff>
      <xdr:row>0</xdr:row>
      <xdr:rowOff>499915</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1322947" cy="499915"/>
        </a:xfrm>
        <a:prstGeom prst="rect">
          <a:avLst/>
        </a:prstGeom>
      </xdr:spPr>
    </xdr:pic>
    <xdr:clientData/>
  </xdr:twoCellAnchor>
  <xdr:twoCellAnchor editAs="oneCell">
    <xdr:from>
      <xdr:col>5</xdr:col>
      <xdr:colOff>0</xdr:colOff>
      <xdr:row>0</xdr:row>
      <xdr:rowOff>0</xdr:rowOff>
    </xdr:from>
    <xdr:to>
      <xdr:col>5</xdr:col>
      <xdr:colOff>499915</xdr:colOff>
      <xdr:row>0</xdr:row>
      <xdr:rowOff>499915</xdr:rowOff>
    </xdr:to>
    <xdr:pic>
      <xdr:nvPicPr>
        <xdr:cNvPr id="6" name="Imagen 5"/>
        <xdr:cNvPicPr>
          <a:picLocks noChangeAspect="1"/>
        </xdr:cNvPicPr>
      </xdr:nvPicPr>
      <xdr:blipFill>
        <a:blip xmlns:r="http://schemas.openxmlformats.org/officeDocument/2006/relationships" r:embed="rId2"/>
        <a:stretch>
          <a:fillRect/>
        </a:stretch>
      </xdr:blipFill>
      <xdr:spPr>
        <a:xfrm>
          <a:off x="5753100" y="0"/>
          <a:ext cx="499915" cy="4999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M28"/>
  <sheetViews>
    <sheetView tabSelected="1" topLeftCell="B7" workbookViewId="0">
      <selection activeCell="B7" sqref="B7:F7"/>
    </sheetView>
  </sheetViews>
  <sheetFormatPr baseColWidth="10" defaultRowHeight="12.75" x14ac:dyDescent="0.2"/>
  <cols>
    <col min="1" max="1" width="9.140625" style="5" hidden="1" customWidth="1"/>
    <col min="2" max="2" width="8.85546875" style="1" customWidth="1"/>
    <col min="3" max="3" width="6.42578125" style="1" customWidth="1"/>
    <col min="4" max="4" width="55.28515625" style="11" customWidth="1"/>
    <col min="5" max="5" width="11.42578125" style="4" customWidth="1"/>
    <col min="6" max="6" width="12" style="3" customWidth="1"/>
    <col min="7" max="8" width="11.42578125" hidden="1" customWidth="1"/>
  </cols>
  <sheetData>
    <row r="1" spans="1:13" ht="54" customHeight="1" x14ac:dyDescent="0.2"/>
    <row r="2" spans="1:13" ht="15" customHeight="1" x14ac:dyDescent="0.2">
      <c r="A2" s="5" t="s">
        <v>4</v>
      </c>
      <c r="B2" s="2"/>
    </row>
    <row r="3" spans="1:13" x14ac:dyDescent="0.2">
      <c r="E3" s="8"/>
    </row>
    <row r="4" spans="1:13" ht="14.25" customHeight="1" x14ac:dyDescent="0.2">
      <c r="C4" s="9"/>
      <c r="D4" s="10" t="s">
        <v>0</v>
      </c>
      <c r="E4" s="7"/>
    </row>
    <row r="5" spans="1:13" x14ac:dyDescent="0.2">
      <c r="B5" s="23" t="s">
        <v>1</v>
      </c>
      <c r="C5" s="23"/>
      <c r="D5" s="23"/>
      <c r="E5" s="23"/>
      <c r="F5" s="23"/>
      <c r="M5" s="6"/>
    </row>
    <row r="6" spans="1:13" ht="13.5" customHeight="1" x14ac:dyDescent="0.2">
      <c r="B6" s="21"/>
      <c r="C6" s="21"/>
      <c r="D6" s="21"/>
      <c r="E6" s="21"/>
      <c r="F6" s="21"/>
      <c r="M6" s="6"/>
    </row>
    <row r="7" spans="1:13" ht="102" customHeight="1" x14ac:dyDescent="0.2">
      <c r="B7" s="25" t="s">
        <v>5</v>
      </c>
      <c r="C7" s="26"/>
      <c r="D7" s="26"/>
      <c r="E7" s="26"/>
      <c r="F7" s="26"/>
      <c r="M7" s="6"/>
    </row>
    <row r="8" spans="1:13" s="19" customFormat="1" ht="15" customHeight="1" x14ac:dyDescent="0.2">
      <c r="A8" s="17"/>
      <c r="B8" s="46">
        <f xml:space="preserve"> + F21</f>
        <v>0</v>
      </c>
      <c r="C8" s="24"/>
      <c r="D8" s="18" t="s">
        <v>26</v>
      </c>
      <c r="E8" s="18"/>
      <c r="F8" s="18"/>
      <c r="M8" s="20"/>
    </row>
    <row r="9" spans="1:13" x14ac:dyDescent="0.2">
      <c r="B9" s="22" t="s">
        <v>2</v>
      </c>
      <c r="C9" s="22"/>
      <c r="D9" s="22"/>
      <c r="E9" s="22"/>
      <c r="F9" s="22"/>
      <c r="M9" s="6"/>
    </row>
    <row r="10" spans="1:13" x14ac:dyDescent="0.2">
      <c r="B10" s="13"/>
      <c r="C10" s="13"/>
      <c r="D10" s="14"/>
      <c r="E10" s="15"/>
      <c r="F10" s="16"/>
      <c r="M10" s="6"/>
    </row>
    <row r="11" spans="1:13" x14ac:dyDescent="0.2">
      <c r="D11" s="12" t="s">
        <v>3</v>
      </c>
      <c r="M11" s="6"/>
    </row>
    <row r="12" spans="1:13" x14ac:dyDescent="0.2">
      <c r="M12" s="6"/>
    </row>
    <row r="13" spans="1:13" s="28" customFormat="1" ht="38.25" x14ac:dyDescent="0.2">
      <c r="A13" s="27"/>
      <c r="B13" s="30" t="s">
        <v>6</v>
      </c>
      <c r="C13" s="31" t="s">
        <v>7</v>
      </c>
      <c r="D13" s="32" t="s">
        <v>8</v>
      </c>
      <c r="E13" s="33" t="s">
        <v>9</v>
      </c>
      <c r="F13" s="34" t="s">
        <v>10</v>
      </c>
      <c r="M13" s="29"/>
    </row>
    <row r="14" spans="1:13" s="28" customFormat="1" ht="89.25" x14ac:dyDescent="0.2">
      <c r="A14" s="27" t="s">
        <v>11</v>
      </c>
      <c r="B14" s="35">
        <v>8102</v>
      </c>
      <c r="C14" s="35" t="s">
        <v>12</v>
      </c>
      <c r="D14" s="36" t="s">
        <v>13</v>
      </c>
      <c r="E14" s="38"/>
      <c r="F14" s="37">
        <f>IF(AND(ISEVEN(ROUND(E14,5)* B14*10^2),ROUND(MOD(ROUND(E14,5)* B14*10^2,1),2)&lt;=0.5),ROUNDDOWN(ROUND(E14,5)* B14,2),ROUND(ROUND(E14,5)* B14,2))</f>
        <v>0</v>
      </c>
      <c r="G14" s="28">
        <f>IF(AND(ISEVEN(H14*10^2),ROUND(MOD(H14*10^2,1),2)&lt;=0.5),ROUNDDOWN(H14,2),ROUND(H14,2))</f>
        <v>0</v>
      </c>
      <c r="H14" s="28">
        <f>0.21 * F14</f>
        <v>0</v>
      </c>
      <c r="M14" s="29"/>
    </row>
    <row r="15" spans="1:13" s="28" customFormat="1" ht="89.25" x14ac:dyDescent="0.2">
      <c r="A15" s="27" t="s">
        <v>14</v>
      </c>
      <c r="B15" s="35">
        <v>3532</v>
      </c>
      <c r="C15" s="35" t="s">
        <v>12</v>
      </c>
      <c r="D15" s="36" t="s">
        <v>15</v>
      </c>
      <c r="E15" s="38"/>
      <c r="F15" s="37">
        <f>IF(AND(ISEVEN(ROUND(E15,5)* B15*10^2),ROUND(MOD(ROUND(E15,5)* B15*10^2,1),2)&lt;=0.5),ROUNDDOWN(ROUND(E15,5)* B15,2),ROUND(ROUND(E15,5)* B15,2))</f>
        <v>0</v>
      </c>
      <c r="G15" s="28">
        <f>IF(AND(ISEVEN(H15*10^2),ROUND(MOD(H15*10^2,1),2)&lt;=0.5),ROUNDDOWN(H15,2),ROUND(H15,2))</f>
        <v>0</v>
      </c>
      <c r="H15" s="28">
        <f>0.21 * F15</f>
        <v>0</v>
      </c>
      <c r="M15" s="29"/>
    </row>
    <row r="16" spans="1:13" s="28" customFormat="1" ht="63.75" x14ac:dyDescent="0.2">
      <c r="A16" s="27" t="s">
        <v>16</v>
      </c>
      <c r="B16" s="35">
        <v>5532</v>
      </c>
      <c r="C16" s="35" t="s">
        <v>17</v>
      </c>
      <c r="D16" s="36" t="s">
        <v>18</v>
      </c>
      <c r="E16" s="38"/>
      <c r="F16" s="37">
        <f>IF(AND(ISEVEN(ROUND(E16,5)* B16*10^2),ROUND(MOD(ROUND(E16,5)* B16*10^2,1),2)&lt;=0.5),ROUNDDOWN(ROUND(E16,5)* B16,2),ROUND(ROUND(E16,5)* B16,2))</f>
        <v>0</v>
      </c>
      <c r="G16" s="28">
        <f>IF(AND(ISEVEN(H16*10^2),ROUND(MOD(H16*10^2,1),2)&lt;=0.5),ROUNDDOWN(H16,2),ROUND(H16,2))</f>
        <v>0</v>
      </c>
      <c r="H16" s="28">
        <f>0.21 * F16</f>
        <v>0</v>
      </c>
      <c r="M16" s="29"/>
    </row>
    <row r="17" spans="1:13" s="28" customFormat="1" ht="25.5" x14ac:dyDescent="0.2">
      <c r="A17" s="27" t="s">
        <v>19</v>
      </c>
      <c r="B17" s="35">
        <v>5532</v>
      </c>
      <c r="C17" s="35" t="s">
        <v>17</v>
      </c>
      <c r="D17" s="36" t="s">
        <v>20</v>
      </c>
      <c r="E17" s="38"/>
      <c r="F17" s="37">
        <f>IF(AND(ISEVEN(ROUND(E17,5)* B17*10^2),ROUND(MOD(ROUND(E17,5)* B17*10^2,1),2)&lt;=0.5),ROUNDDOWN(ROUND(E17,5)* B17,2),ROUND(ROUND(E17,5)* B17,2))</f>
        <v>0</v>
      </c>
      <c r="G17" s="28">
        <f>IF(AND(ISEVEN(H17*10^2),ROUND(MOD(H17*10^2,1),2)&lt;=0.5),ROUNDDOWN(H17,2),ROUND(H17,2))</f>
        <v>0</v>
      </c>
      <c r="H17" s="28">
        <f>0.21 * F17</f>
        <v>0</v>
      </c>
      <c r="M17" s="29"/>
    </row>
    <row r="18" spans="1:13" s="28" customFormat="1" ht="102" x14ac:dyDescent="0.2">
      <c r="A18" s="27" t="s">
        <v>21</v>
      </c>
      <c r="B18" s="35">
        <v>306</v>
      </c>
      <c r="C18" s="35" t="s">
        <v>17</v>
      </c>
      <c r="D18" s="36" t="s">
        <v>22</v>
      </c>
      <c r="E18" s="38"/>
      <c r="F18" s="37">
        <f>IF(AND(ISEVEN(ROUND(E18,5)* B18*10^2),ROUND(MOD(ROUND(E18,5)* B18*10^2,1),2)&lt;=0.5),ROUNDDOWN(ROUND(E18,5)* B18,2),ROUND(ROUND(E18,5)* B18,2))</f>
        <v>0</v>
      </c>
      <c r="G18" s="28">
        <f>IF(AND(ISEVEN(H18*10^2),ROUND(MOD(H18*10^2,1),2)&lt;=0.5),ROUNDDOWN(H18,2),ROUND(H18,2))</f>
        <v>0</v>
      </c>
      <c r="H18" s="28">
        <f>0.21 * F18</f>
        <v>0</v>
      </c>
    </row>
    <row r="19" spans="1:13" s="40" customFormat="1" ht="27.95" customHeight="1" x14ac:dyDescent="0.2">
      <c r="A19" s="39"/>
      <c r="B19" s="41"/>
      <c r="C19" s="42"/>
      <c r="D19" s="43"/>
      <c r="E19" s="44" t="s">
        <v>23</v>
      </c>
      <c r="F19" s="45">
        <f>SUM(F14:F18)</f>
        <v>0</v>
      </c>
    </row>
    <row r="20" spans="1:13" s="40" customFormat="1" ht="27.95" customHeight="1" x14ac:dyDescent="0.2">
      <c r="A20" s="39"/>
      <c r="B20" s="41"/>
      <c r="C20" s="42"/>
      <c r="D20" s="43"/>
      <c r="E20" s="44" t="s">
        <v>24</v>
      </c>
      <c r="F20" s="45">
        <f>SUM(G14:G18)</f>
        <v>0</v>
      </c>
    </row>
    <row r="21" spans="1:13" s="40" customFormat="1" ht="27.95" customHeight="1" x14ac:dyDescent="0.2">
      <c r="A21" s="39"/>
      <c r="B21" s="41"/>
      <c r="C21" s="42"/>
      <c r="D21" s="43"/>
      <c r="E21" s="44" t="s">
        <v>25</v>
      </c>
      <c r="F21" s="45">
        <f>SUM(F19:F20)</f>
        <v>0</v>
      </c>
    </row>
    <row r="25" spans="1:13" ht="51" customHeight="1" x14ac:dyDescent="0.2">
      <c r="B25" s="47" t="s">
        <v>27</v>
      </c>
      <c r="C25" s="47"/>
      <c r="D25" s="47"/>
      <c r="E25" s="47"/>
      <c r="F25" s="47"/>
    </row>
    <row r="27" spans="1:13" x14ac:dyDescent="0.2">
      <c r="F27" s="48" t="s">
        <v>28</v>
      </c>
    </row>
    <row r="28" spans="1:13" x14ac:dyDescent="0.2">
      <c r="F28" s="49" t="s">
        <v>29</v>
      </c>
    </row>
  </sheetData>
  <sheetProtection password="D86F" sheet="1" objects="1" scenarios="1" formatRows="0" selectLockedCells="1"/>
  <mergeCells count="5">
    <mergeCell ref="B9:F9"/>
    <mergeCell ref="B5:F5"/>
    <mergeCell ref="B8:C8"/>
    <mergeCell ref="B7:F7"/>
    <mergeCell ref="B25:F25"/>
  </mergeCells>
  <phoneticPr fontId="0" type="noConversion"/>
  <conditionalFormatting sqref="F10:F24 F2:F4 F26:F65532">
    <cfRule type="cellIs" dxfId="0" priority="1" stopIfTrue="1" operator="equal">
      <formula>0</formula>
    </cfRule>
  </conditionalFormatting>
  <pageMargins left="0.59055118110236227" right="0.59055118110236227" top="0.39370078740157483" bottom="0.78740157480314965" header="0" footer="0"/>
  <pageSetup paperSize="9" scale="98" fitToHeight="0" orientation="portrait" r:id="rId1"/>
  <headerFooter alignWithMargins="0">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TRAGSA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amaya1</dc:creator>
  <cp:lastModifiedBy>u_xen_vdi</cp:lastModifiedBy>
  <cp:lastPrinted>2019-03-13T10:36:06Z</cp:lastPrinted>
  <dcterms:created xsi:type="dcterms:W3CDTF">2007-01-22T10:55:29Z</dcterms:created>
  <dcterms:modified xsi:type="dcterms:W3CDTF">2019-08-08T08:34:54Z</dcterms:modified>
</cp:coreProperties>
</file>