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90" windowWidth="18780" windowHeight="13020"/>
  </bookViews>
  <sheets>
    <sheet name="Hoja1" sheetId="1" r:id="rId1"/>
  </sheets>
  <definedNames>
    <definedName name="_xlnm.Print_Titles" localSheetId="0">Hoja1!$1:$1</definedName>
  </definedNames>
  <calcPr calcId="145621"/>
</workbook>
</file>

<file path=xl/calcChain.xml><?xml version="1.0" encoding="utf-8"?>
<calcChain xmlns="http://schemas.openxmlformats.org/spreadsheetml/2006/main">
  <c r="B8" i="1" l="1"/>
  <c r="F22" i="1"/>
  <c r="F21" i="1"/>
  <c r="F20" i="1"/>
  <c r="G19" i="1"/>
  <c r="H19" i="1"/>
  <c r="F19" i="1"/>
  <c r="G18" i="1"/>
  <c r="H18" i="1"/>
  <c r="F18" i="1"/>
  <c r="G17" i="1"/>
  <c r="H17" i="1"/>
  <c r="F17" i="1"/>
  <c r="G16" i="1"/>
  <c r="H16" i="1"/>
  <c r="F16" i="1"/>
  <c r="G15" i="1"/>
  <c r="H15" i="1"/>
  <c r="F15" i="1"/>
</calcChain>
</file>

<file path=xl/sharedStrings.xml><?xml version="1.0" encoding="utf-8"?>
<sst xmlns="http://schemas.openxmlformats.org/spreadsheetml/2006/main" count="34" uniqueCount="32">
  <si>
    <t>ANEJO I</t>
  </si>
  <si>
    <t xml:space="preserve">CRITERIOS EVALUABLES DE FORMA AUTOMÁTICA MEDIANTE FÓRMULAS </t>
  </si>
  <si>
    <t>De acuerdo con el siguiente cuadro de unidades y precios:</t>
  </si>
  <si>
    <t>CUADRO DE UNIDADES Y PRECIOS</t>
  </si>
  <si>
    <t>TSA0067442</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</si>
  <si>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IMPERMEABILIZACIÓN DE CUBIERTA EN LA OBRA ACTUACIÓN INTEGRAL EN LA ZONA 9.1 DEL PLAN DE BARRIADAS 2015-2019 DE LA CIUDAD AUTONOMA DE CEUTA. CUBIERTA PARA LA PISTA DEPORTIVA CON LOCAL SOCIAL EN JUAN XXIII' Ref.: TSA0067442</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</si>
  <si>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</si>
  <si>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</si>
  <si>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</si>
  <si>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</si>
  <si>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</si>
  <si>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IMPERMEABILIZACIONES</t>
  </si>
  <si>
    <t>NIG040</t>
  </si>
  <si>
    <t>m²</t>
  </si>
  <si>
    <t xml:space="preserve">Suministro e instalación de Impermeabilización de cubiertas compuesta de: capa separadora bajo impermeabilización: geotextil no tejido compuesto por fibras de poliéster unidas por agujeteado, con una resistencia a la tracción longitudinal de 4,2 kN/m, una resistencia a la tracción transversal de 4,2 kN/m, resistencia CBR a punzonamiento 0,8 kN y una masa superficial de 300 g/m², sobre formación de pendientes (no incluida en este precio); impermeabilización monocapa no adherida: lámina impermeabilizante flexible de PVC-P (fv), de 1,8 mm de espesor, con armadura de velo de fibra de vidrio, fijada en solapes y bordes mediante soldadura termoplástica; y capa separadora bajo protección: geotextil no tejido compuesto por fibras de poliéster unidas por agujeteado, con una resistencia a la tracción longitudinal de 4,2 kN/m, una resistencia a la tracción transversal de 4,2 kN/m, resistencia CBR a punzonamiento 0,8 kN y una masa superficial de 300 g/m². incluso Perfil colaminado de chapa de acero y PVC-P, plano, para remate de impermeabilización en los extremos de las láminas, anclado al paramento y cordón o sellado elástico e imputrescible, donde sea necesario. Medida la superficie en proyección horizontal._x000D_
_x000D_
Medios aportados por TRAGSA: Luz y agua.
</t>
  </si>
  <si>
    <t>E10IAP166</t>
  </si>
  <si>
    <t xml:space="preserve">Suministro e instalación de membrana impermeabilizante bicapa adherida constituida por: imprimación asfáltica Compoprimer o similar a razón de 0,3 kg/m2; lámina asfáltica de betún elastomérico de alta resistencia térmica modificado con polímeros tipo SBS Compolarte BM V-30 (tipo LBM-30-FV) o similar, 130º C de punto de reblandecimiento (ensayo anillo-bola), -22,5º C de plegabilidad en frío, masa nominal de 3,0 kg/m2 de peso, armada con fieltro de fibra de vidrio de 60 g/m2, terminación antiadherente de film de polietileno en ambas caras, totalmente adherida al soporte mediante soplete de fuego; y lámina asfáltica de betún elastomérico modificado con polímeros tipo SBS Compolarte BM PRG-50 (tipo LBM-50/G-FP) o similar, 130º C de punto de reblandecimiento (ensayo anillo-bola), -22,5º C de plegabilidad en frío, masa nominal de 5,0 kg/m2, armada con fieltro de poliéster (reforzado y estabilizado con malla de fibra de vidrio) de 150 g/m2, terminación antiadherente de film de polietileno en la cara inferior y autoprotección con gránulos minerales en la cara superior, totalmente adherida a la anterior mediante soplete de fuego. Lista para proteger con protección pesada. Cumple CTE y Catálogo de elementos construtivos del IETcc._x000D_
Incluso p/p de formación de junta de dilatación (no estructural) con fuelle,  compuesta por dos bandas de adherencia, de lámina de betún modificado, adherida al soporte, previa imprimación. Medida la superficie en proyección horizontal._x000D_
Material y medios aportados por TRAGSA: Luz y agua.
</t>
  </si>
  <si>
    <t>E10IAW080</t>
  </si>
  <si>
    <t>m</t>
  </si>
  <si>
    <t>Impermeabilización de encuentro con paramento vertical, con un desarrollo de 50 cm., constituida por: imprimación asfáltica con Compoprimer o similar; banda de refuerzo con Compolam BM PR-30 o similar; lámina de betún elastomérico Compolam BM V-40 o similar; lámina de betún elastomérico Compolam MAX BM PRG-40 o similar; listo para proteger con capa de cemento, rodapié, ...Medida la longitud ejecutada.</t>
  </si>
  <si>
    <t>E10IAW125</t>
  </si>
  <si>
    <t>ud</t>
  </si>
  <si>
    <t>Impermeabilización de sumidero constituida por: imprimación asfáltica con Compoprimer o similar; pieza de refuerzo inferior con Compolam BM PR-30 o similar; sumidero prefabricado de diámetro 100 mm., pieza de refuerzo superior con Compolam BM PR-30 o similar.Incluso cazoleta desagüe en EPDM de D=110 mm.</t>
  </si>
  <si>
    <t>NIM009</t>
  </si>
  <si>
    <t>Formación de impermeabilización de muro de sótano o estructura enterrada, por su cara exterior, mediante la aplicación con brocha de dos manos de emulsión bituminosa aniónica monocomponente, a base de betunes y resinas, aplicada en dos manos, con un rendimiento de 1 kg/m² por mano. Incluso p/p de limpieza previa de la superficie a tratar y relleno de coqueras, grietas y rugosidades con la misma emulsión, así como taponado y  relleno de divídales en muros con mortero impermeabilizante tipo Morcen Dry o similar, evitando que queden vacíos o huecos que puedan romper la película bituminosa una vez formada.
Incluye: Preparación de la superficie soporte. Aplicación de la primera mano. Aplicación de la segunda mano.
Criterio de medición de proyecto: Superficie medida según documentación gráfica de Proyecto.
Criterio de medición de obra: Se medirá la superficie realmente ejecutada según especificaciones de Proyecto.</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</si>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</sst>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2" fillId="0" borderId="0" xfId="0" applyFont="1" applyFill="1" applyAlignment="1">
      <alignment horizontal="center" vertical="top" wrapText="1"/>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9"/>
  <sheetViews>
    <sheetView tabSelected="1" topLeftCell="B7"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1"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10" t="s">
        <v>0</v>
      </c>
      <c r="E4" s="7"/>
    </row>
    <row r="5" spans="1:13" x14ac:dyDescent="0.2">
      <c r="B5" s="23" t="s">
        <v>1</v>
      </c>
      <c r="C5" s="23"/>
      <c r="D5" s="23"/>
      <c r="E5" s="23"/>
      <c r="F5" s="23"/>
      <c r="M5" s="6"/>
    </row>
    <row r="6" spans="1:13" ht="13.5" customHeight="1" x14ac:dyDescent="0.2">
      <c r="B6" s="21"/>
      <c r="C6" s="21"/>
      <c r="D6" s="21"/>
      <c r="E6" s="21"/>
      <c r="F6" s="21"/>
      <c r="M6" s="6"/>
    </row>
    <row r="7" spans="1:13" ht="102" customHeight="1" x14ac:dyDescent="0.2">
      <c r="B7" s="25" t="s">
        <v>5</v>
      </c>
      <c r="C7" s="26"/>
      <c r="D7" s="26"/>
      <c r="E7" s="26"/>
      <c r="F7" s="26"/>
      <c r="M7" s="6"/>
    </row>
    <row r="8" spans="1:13" s="19" customFormat="1" ht="15" customHeight="1" x14ac:dyDescent="0.2">
      <c r="A8" s="17"/>
      <c r="B8" s="47">
        <f xml:space="preserve"> + F22</f>
        <v>0</v>
      </c>
      <c r="C8" s="24"/>
      <c r="D8" s="18" t="s">
        <v>28</v>
      </c>
      <c r="E8" s="18"/>
      <c r="F8" s="18"/>
      <c r="M8" s="20"/>
    </row>
    <row r="9" spans="1:13" x14ac:dyDescent="0.2">
      <c r="B9" s="22" t="s">
        <v>2</v>
      </c>
      <c r="C9" s="22"/>
      <c r="D9" s="22"/>
      <c r="E9" s="22"/>
      <c r="F9" s="22"/>
      <c r="M9" s="6"/>
    </row>
    <row r="10" spans="1:13" x14ac:dyDescent="0.2">
      <c r="B10" s="13"/>
      <c r="C10" s="13"/>
      <c r="D10" s="14"/>
      <c r="E10" s="15"/>
      <c r="F10" s="16"/>
      <c r="M10" s="6"/>
    </row>
    <row r="11" spans="1:13" x14ac:dyDescent="0.2">
      <c r="D11" s="12"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19.5" customHeight="1" x14ac:dyDescent="0.2">
      <c r="A14" s="27"/>
      <c r="B14" s="35"/>
      <c r="C14" s="35"/>
      <c r="D14" s="36" t="s">
        <v>11</v>
      </c>
      <c r="E14" s="37"/>
      <c r="F14" s="38"/>
      <c r="M14" s="29"/>
    </row>
    <row r="15" spans="1:13" s="28" customFormat="1" ht="331.5" x14ac:dyDescent="0.2">
      <c r="A15" s="27" t="s">
        <v>12</v>
      </c>
      <c r="B15" s="35">
        <v>1605.71</v>
      </c>
      <c r="C15" s="35" t="s">
        <v>13</v>
      </c>
      <c r="D15" s="36" t="s">
        <v>14</v>
      </c>
      <c r="E15" s="39"/>
      <c r="F15" s="38">
        <f>IF(AND(ISEVEN(ROUND(E15,5)* B15*10^2),ROUND(MOD(ROUND(E15,5)* B15*10^2,1),2)&lt;=0.5),ROUNDDOWN(ROUND(E15,5)* B15,2),ROUND(ROUND(E15,5)* B15,2))</f>
        <v>0</v>
      </c>
      <c r="G15" s="28">
        <f>IF(AND(ISEVEN(H15*10^2),ROUND(MOD(H15*10^2,1),2)&lt;=0.5),ROUNDDOWN(H15,2),ROUND(H15,2))</f>
        <v>0</v>
      </c>
      <c r="H15" s="28">
        <f>0.1 * F15</f>
        <v>0</v>
      </c>
      <c r="M15" s="29"/>
    </row>
    <row r="16" spans="1:13" s="28" customFormat="1" ht="369.75" x14ac:dyDescent="0.2">
      <c r="A16" s="27" t="s">
        <v>15</v>
      </c>
      <c r="B16" s="35">
        <v>973.5</v>
      </c>
      <c r="C16" s="35" t="s">
        <v>13</v>
      </c>
      <c r="D16" s="36" t="s">
        <v>16</v>
      </c>
      <c r="E16" s="39"/>
      <c r="F16" s="38">
        <f>IF(AND(ISEVEN(ROUND(E16,5)* B16*10^2),ROUND(MOD(ROUND(E16,5)* B16*10^2,1),2)&lt;=0.5),ROUNDDOWN(ROUND(E16,5)* B16,2),ROUND(ROUND(E16,5)* B16,2))</f>
        <v>0</v>
      </c>
      <c r="G16" s="28">
        <f>IF(AND(ISEVEN(H16*10^2),ROUND(MOD(H16*10^2,1),2)&lt;=0.5),ROUNDDOWN(H16,2),ROUND(H16,2))</f>
        <v>0</v>
      </c>
      <c r="H16" s="28">
        <f>0.1 * F16</f>
        <v>0</v>
      </c>
      <c r="M16" s="29"/>
    </row>
    <row r="17" spans="1:13" s="28" customFormat="1" ht="89.25" x14ac:dyDescent="0.2">
      <c r="A17" s="27" t="s">
        <v>17</v>
      </c>
      <c r="B17" s="35">
        <v>287.55</v>
      </c>
      <c r="C17" s="35" t="s">
        <v>18</v>
      </c>
      <c r="D17" s="36" t="s">
        <v>19</v>
      </c>
      <c r="E17" s="39"/>
      <c r="F17" s="38">
        <f>IF(AND(ISEVEN(ROUND(E17,5)* B17*10^2),ROUND(MOD(ROUND(E17,5)* B17*10^2,1),2)&lt;=0.5),ROUNDDOWN(ROUND(E17,5)* B17,2),ROUND(ROUND(E17,5)* B17,2))</f>
        <v>0</v>
      </c>
      <c r="G17" s="28">
        <f>IF(AND(ISEVEN(H17*10^2),ROUND(MOD(H17*10^2,1),2)&lt;=0.5),ROUNDDOWN(H17,2),ROUND(H17,2))</f>
        <v>0</v>
      </c>
      <c r="H17" s="28">
        <f>0.1 * F17</f>
        <v>0</v>
      </c>
      <c r="M17" s="29"/>
    </row>
    <row r="18" spans="1:13" s="28" customFormat="1" ht="76.5" x14ac:dyDescent="0.2">
      <c r="A18" s="27" t="s">
        <v>20</v>
      </c>
      <c r="B18" s="35">
        <v>22</v>
      </c>
      <c r="C18" s="35" t="s">
        <v>21</v>
      </c>
      <c r="D18" s="36" t="s">
        <v>22</v>
      </c>
      <c r="E18" s="39"/>
      <c r="F18" s="38">
        <f>IF(AND(ISEVEN(ROUND(E18,5)* B18*10^2),ROUND(MOD(ROUND(E18,5)* B18*10^2,1),2)&lt;=0.5),ROUNDDOWN(ROUND(E18,5)* B18,2),ROUND(ROUND(E18,5)* B18,2))</f>
        <v>0</v>
      </c>
      <c r="G18" s="28">
        <f>IF(AND(ISEVEN(H18*10^2),ROUND(MOD(H18*10^2,1),2)&lt;=0.5),ROUNDDOWN(H18,2),ROUND(H18,2))</f>
        <v>0</v>
      </c>
      <c r="H18" s="28">
        <f>0.1 * F18</f>
        <v>0</v>
      </c>
    </row>
    <row r="19" spans="1:13" s="28" customFormat="1" ht="216.75" x14ac:dyDescent="0.2">
      <c r="A19" s="27" t="s">
        <v>23</v>
      </c>
      <c r="B19" s="35">
        <v>1628.84</v>
      </c>
      <c r="C19" s="35" t="s">
        <v>13</v>
      </c>
      <c r="D19" s="36" t="s">
        <v>24</v>
      </c>
      <c r="E19" s="39"/>
      <c r="F19" s="38">
        <f>IF(AND(ISEVEN(ROUND(E19,5)* B19*10^2),ROUND(MOD(ROUND(E19,5)* B19*10^2,1),2)&lt;=0.5),ROUNDDOWN(ROUND(E19,5)* B19,2),ROUND(ROUND(E19,5)* B19,2))</f>
        <v>0</v>
      </c>
      <c r="G19" s="28">
        <f>IF(AND(ISEVEN(H19*10^2),ROUND(MOD(H19*10^2,1),2)&lt;=0.5),ROUNDDOWN(H19,2),ROUND(H19,2))</f>
        <v>0</v>
      </c>
      <c r="H19" s="28">
        <f>0.1 * F19</f>
        <v>0</v>
      </c>
    </row>
    <row r="20" spans="1:13" s="41" customFormat="1" ht="27.95" customHeight="1" x14ac:dyDescent="0.2">
      <c r="A20" s="40"/>
      <c r="B20" s="42"/>
      <c r="C20" s="43"/>
      <c r="D20" s="44"/>
      <c r="E20" s="45" t="s">
        <v>25</v>
      </c>
      <c r="F20" s="46">
        <f>SUM(F14:F19)</f>
        <v>0</v>
      </c>
    </row>
    <row r="21" spans="1:13" s="41" customFormat="1" ht="27.95" customHeight="1" x14ac:dyDescent="0.2">
      <c r="A21" s="40"/>
      <c r="B21" s="42"/>
      <c r="C21" s="43"/>
      <c r="D21" s="44"/>
      <c r="E21" s="45" t="s">
        <v>26</v>
      </c>
      <c r="F21" s="46">
        <f>SUM(G14:G19)</f>
        <v>0</v>
      </c>
    </row>
    <row r="22" spans="1:13" s="41" customFormat="1" ht="27.95" customHeight="1" x14ac:dyDescent="0.2">
      <c r="A22" s="40"/>
      <c r="B22" s="42"/>
      <c r="C22" s="43"/>
      <c r="D22" s="44"/>
      <c r="E22" s="45" t="s">
        <v>27</v>
      </c>
      <c r="F22" s="46">
        <f>SUM(F20:F21)</f>
        <v>0</v>
      </c>
    </row>
    <row r="26" spans="1:13" ht="51" customHeight="1" x14ac:dyDescent="0.2">
      <c r="B26" s="48" t="s">
        <v>29</v>
      </c>
      <c r="C26" s="48"/>
      <c r="D26" s="48"/>
      <c r="E26" s="48"/>
      <c r="F26" s="48"/>
    </row>
    <row r="28" spans="1:13" x14ac:dyDescent="0.2">
      <c r="F28" s="49" t="s">
        <v>30</v>
      </c>
    </row>
    <row r="29" spans="1:13" x14ac:dyDescent="0.2">
      <c r="F29" s="50" t="s">
        <v>31</v>
      </c>
    </row>
  </sheetData>
  <sheetProtection password="D86F" sheet="1" objects="1" scenarios="1" formatRows="0" selectLockedCells="1"/>
  <mergeCells count="5">
    <mergeCell ref="B9:F9"/>
    <mergeCell ref="B5:F5"/>
    <mergeCell ref="B8:C8"/>
    <mergeCell ref="B7:F7"/>
    <mergeCell ref="B26:F26"/>
  </mergeCells>
  <phoneticPr fontId="0" type="noConversion"/>
  <conditionalFormatting sqref="F10:F25 F2:F4 F27: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2019-09-19T12:21:16Z</dcterms:modified>
</cp:coreProperties>
</file>