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18780" windowHeight="13020"/>
  </bookViews>
  <sheets>
    <sheet name="Hoja1" sheetId="1" r:id="rId1"/>
  </sheets>
  <definedNames>
    <definedName name="_xlnm.Print_Titles" localSheetId="0">Hoja1!$1:$1</definedName>
  </definedNames>
  <calcPr calcId="145621"/>
</workbook>
</file>

<file path=xl/calcChain.xml><?xml version="1.0" encoding="utf-8"?>
<calcChain xmlns="http://schemas.openxmlformats.org/spreadsheetml/2006/main">
  <c r="B8" i="1" l="1"/>
  <c r="F65" i="1"/>
  <c r="F64" i="1"/>
  <c r="F63" i="1"/>
  <c r="G62" i="1"/>
  <c r="H62" i="1"/>
  <c r="F62" i="1"/>
  <c r="G61" i="1"/>
  <c r="H61" i="1"/>
  <c r="F61" i="1"/>
  <c r="G60" i="1"/>
  <c r="H60" i="1"/>
  <c r="F60" i="1"/>
  <c r="G59" i="1"/>
  <c r="H59" i="1"/>
  <c r="F59" i="1"/>
  <c r="G58" i="1"/>
  <c r="H58" i="1"/>
  <c r="F58" i="1"/>
  <c r="G57" i="1"/>
  <c r="H57" i="1"/>
  <c r="F57" i="1"/>
  <c r="G56" i="1"/>
  <c r="H56" i="1"/>
  <c r="F56" i="1"/>
  <c r="G55" i="1"/>
  <c r="H55" i="1"/>
  <c r="F55" i="1"/>
  <c r="G54" i="1"/>
  <c r="H54" i="1"/>
  <c r="F54" i="1"/>
  <c r="G53" i="1"/>
  <c r="H53" i="1"/>
  <c r="F53" i="1"/>
  <c r="G52" i="1"/>
  <c r="H52" i="1"/>
  <c r="F52" i="1"/>
  <c r="G51" i="1"/>
  <c r="H51" i="1"/>
  <c r="F51" i="1"/>
  <c r="G50" i="1"/>
  <c r="H50" i="1"/>
  <c r="F50" i="1"/>
  <c r="G49" i="1"/>
  <c r="H49" i="1"/>
  <c r="F49" i="1"/>
  <c r="G48" i="1"/>
  <c r="H48" i="1"/>
  <c r="F48" i="1"/>
  <c r="G47" i="1"/>
  <c r="H47" i="1"/>
  <c r="F47" i="1"/>
  <c r="G46" i="1"/>
  <c r="H46" i="1"/>
  <c r="F46" i="1"/>
  <c r="G45" i="1"/>
  <c r="H45" i="1"/>
  <c r="F45" i="1"/>
  <c r="G44" i="1"/>
  <c r="H44" i="1"/>
  <c r="F44" i="1"/>
  <c r="G43" i="1"/>
  <c r="H43" i="1"/>
  <c r="F43" i="1"/>
  <c r="G42" i="1"/>
  <c r="H42" i="1"/>
  <c r="F42" i="1"/>
  <c r="G41" i="1"/>
  <c r="H41" i="1"/>
  <c r="F41" i="1"/>
  <c r="G40" i="1"/>
  <c r="H40" i="1"/>
  <c r="F40" i="1"/>
  <c r="G39" i="1"/>
  <c r="H39" i="1"/>
  <c r="F39" i="1"/>
  <c r="G38" i="1"/>
  <c r="H38" i="1"/>
  <c r="F38" i="1"/>
  <c r="G37" i="1"/>
  <c r="H37" i="1"/>
  <c r="F37" i="1"/>
  <c r="G36" i="1"/>
  <c r="H36" i="1"/>
  <c r="F36" i="1"/>
  <c r="G35" i="1"/>
  <c r="H35" i="1"/>
  <c r="F35" i="1"/>
  <c r="G34" i="1"/>
  <c r="H34" i="1"/>
  <c r="F34" i="1"/>
  <c r="G33" i="1"/>
  <c r="H33" i="1"/>
  <c r="F33" i="1"/>
  <c r="G32" i="1"/>
  <c r="H32" i="1"/>
  <c r="F32" i="1"/>
  <c r="G31" i="1"/>
  <c r="H31" i="1"/>
  <c r="F31" i="1"/>
  <c r="G30" i="1"/>
  <c r="H30" i="1"/>
  <c r="F30" i="1"/>
  <c r="G29" i="1"/>
  <c r="H29" i="1"/>
  <c r="F29" i="1"/>
  <c r="G28" i="1"/>
  <c r="H28" i="1"/>
  <c r="F28" i="1"/>
  <c r="G27" i="1"/>
  <c r="H27" i="1"/>
  <c r="F27" i="1"/>
  <c r="G26" i="1"/>
  <c r="H26" i="1"/>
  <c r="F26" i="1"/>
  <c r="G25" i="1"/>
  <c r="H25" i="1"/>
  <c r="F25" i="1"/>
  <c r="G24" i="1"/>
  <c r="H24" i="1"/>
  <c r="F24" i="1"/>
  <c r="G23" i="1"/>
  <c r="H23" i="1"/>
  <c r="F23" i="1"/>
  <c r="G22" i="1"/>
  <c r="H22" i="1"/>
  <c r="F22" i="1"/>
  <c r="G21" i="1"/>
  <c r="H21" i="1"/>
  <c r="F21" i="1"/>
  <c r="G20" i="1"/>
  <c r="H20" i="1"/>
  <c r="F20" i="1"/>
  <c r="G19" i="1"/>
  <c r="H19" i="1"/>
  <c r="F19" i="1"/>
  <c r="G18" i="1"/>
  <c r="H18" i="1"/>
  <c r="F18" i="1"/>
  <c r="G17" i="1"/>
  <c r="H17" i="1"/>
  <c r="F17" i="1"/>
  <c r="G16" i="1"/>
  <c r="H16" i="1"/>
  <c r="F16" i="1"/>
  <c r="G15" i="1"/>
  <c r="H15" i="1"/>
  <c r="F15" i="1"/>
  <c r="G14" i="1"/>
  <c r="H14" i="1"/>
  <c r="F14" i="1"/>
</calcChain>
</file>

<file path=xl/sharedStrings.xml><?xml version="1.0" encoding="utf-8"?>
<sst xmlns="http://schemas.openxmlformats.org/spreadsheetml/2006/main" count="165" uniqueCount="118">
  <si>
    <t>ANEJO I</t>
  </si>
  <si>
    <t xml:space="preserve">CRITERIOS EVALUABLES DE FORMA AUTOMÁTICA MEDIANTE FÓRMULAS </t>
  </si>
  <si>
    <t>De acuerdo con el siguiente cuadro de unidades y precios:</t>
  </si>
  <si>
    <t>CUADRO DE UNIDADES Y PRECIOS</t>
  </si>
  <si>
    <t>TSA0067500</t>
  </si>
  <si>
    <r>
      <t>El que suscribe D._                              _ domiciliado en _                        _, calle _                        _ y D.N.I. nº_           _ en su propio nombre, o en representación de _                                  _, con N.I.F._          _ con domicilio en _                                    _, calle _                             _  enterado de las condiciones y requisitos que se exigen para la adjudicación del contrato de '</t>
    </r>
    <r>
      <rPr>
        <b/>
        <sz val="10"/>
        <rFont val="Arial"/>
        <family val="2"/>
      </rPr>
      <t>SERVICIO PARA LA REALIZACIÓN DE TOMAS DE MUESTRAS, ENSAYOS Y CONTROLES DE MATERIALES INCLUIDOS EN EL PLAN DE CALIDAD DE LA OBRA DE FINALIZACIÓN DEL NUEVO HOSPITAL DE MELILLA' Ref.: TSA0067500</t>
    </r>
    <r>
      <rPr>
        <sz val="10"/>
        <rFont val="Arial"/>
        <family val="2"/>
      </rPr>
      <t>, se compromete en nombre propio o de la empresa a que representa, a prestar el objeto del presente pliego por un importe total de:</t>
    </r>
  </si>
  <si>
    <t>Nº Uds. Estimad.</t>
  </si>
  <si>
    <t>Ud.</t>
  </si>
  <si>
    <t>Descripción</t>
  </si>
  <si>
    <t>Precio unit. (IPSI no incluido)</t>
  </si>
  <si>
    <t>Importe (IPSI no incluido)</t>
  </si>
  <si>
    <t>Q01011</t>
  </si>
  <si>
    <t>ud</t>
  </si>
  <si>
    <t>Determinación "in situ" de la densidad del suelo por isótopos radiactivos. ASTM D6938:2010. Precio unitario (mínimo 6 muestras).</t>
  </si>
  <si>
    <t>233592</t>
  </si>
  <si>
    <t>Determinación "in situ" de la densidad de zahorra por isótopos radiactivos. ASTM D6938:2010. Precio unitario (mínimo 6 muestras).</t>
  </si>
  <si>
    <t>Q01001</t>
  </si>
  <si>
    <t>Ensayos para la identificación del suelo, incluida la toma de muestras, el envío a laboratorio de estas y las siguientes pruebas:_x000D_
- Determinación de la materia orgánica de suelos según norma UNE 103204:1993._x000D_
- Análisis granulométrico del suelo por tamizado conforme a la UNE 103105:1995._x000D_
- Determinación de los límite plásticos del suelo (límites de Attenberg) conforme a la UNE 103104:1993 _x000D_
- Determinación de sales en suelo, determinación del límite líquido de un suelo por el método del aparato de Casagrande. UNE 103103:1994.</t>
  </si>
  <si>
    <t>233598</t>
  </si>
  <si>
    <t>Geotecnia, ensayo de compactación Proctor Modificado UNE 103501:1994</t>
  </si>
  <si>
    <t>Q01013</t>
  </si>
  <si>
    <t>Geotecnia, ensayos de compactación de suelo, incluidas las tomas de muestra, con las pruebas de Proctor Normal conforme a la normativa  UNE 103500:1994</t>
  </si>
  <si>
    <t>233651</t>
  </si>
  <si>
    <t>Suelos, placa de carga NLT-357</t>
  </si>
  <si>
    <t>233599</t>
  </si>
  <si>
    <t xml:space="preserve">Zahorra, divesos ensayos para la determinación de la calidad de la zahorra, incluida la toma de muestras, el envío a laboratorio y la determinación de:_x000D_
- Análisis granulométrico según norma UNE-EN 933-1_x000D_
- Comprobación de no plasticidad/límite plático UNE-EN 103104_x000D_
- Equivalente de arena según UNE-EN933-8_x000D_
- Desgaste de lso Ángeles según UNE-EN 1097-2_x000D_
- Determinación de las caras de fractura UNE-EN 933-5_x000D_
- Proctor Modificado UNE 103501_x000D_
</t>
  </si>
  <si>
    <t>Q01022</t>
  </si>
  <si>
    <t>Estudio teórico y comprobación experimental de una dosificación de hormigón, incluyendo fabricación de amasadas de tres probetas cilíndricas de 15x30 cm, curado, refrentado y ensayo a compresión para conseguir la resistencia especificada (sin ensayos de áridos y según Anejo 22 de la EHE-08). Incluida la toma de muestras y envios a laboratorio.</t>
  </si>
  <si>
    <t>Q01023</t>
  </si>
  <si>
    <t xml:space="preserve">Ensayos de hormigón y morteros incluyendo:_x000D_
- Toma de muestras de hormigón fresco, incluyendo muestreo del hormigón, medida del asiento de cono, fabricación de hasta cuatro probetas prismáticas, curado, refrentado y rotura a flexotracción. UNE-EN 12390-1:2013, UNE-EN 12390-2:2009 y UNE-EN 12390-5:2001._x000D_
- Refrentado y resistencia a compresión de una probeta cilíndrica de hormigón. UNE-EN 12390-3:2003. _x000D_
- Medida de la consistencia del hormigón fresco por el método del Cono de Abrams. UNE-EN 12350-2:2006._x000D_
_x000D_
</t>
  </si>
  <si>
    <t>Q00001</t>
  </si>
  <si>
    <t>Laminados de fibra de carbono: ensayo de adherencia en obra, pegado de sufridor y arrancamiento al día siguiente de 20 muestras por ensayo.</t>
  </si>
  <si>
    <t>Q00002</t>
  </si>
  <si>
    <t>Laminados de fibra de carbono: ensayo de adherencia en obra, pegado de sufridores y arrancamiento al día siguiente compuesto por 20 pruebas</t>
  </si>
  <si>
    <t>Q00003</t>
  </si>
  <si>
    <t>Inspección de soldaduras de cordón en ángulo mediante examen visual y líquidos penetrantes conteniendo 5 puntos de inspección e informe, según norma UNE EN 5817; UNE-EN 571-1:1997 y UNE-EN-ISO 23277:2011</t>
  </si>
  <si>
    <t>Q00004</t>
  </si>
  <si>
    <t>Inspección de soldaduras de cordón a tope mediante radiografías o ultrasonido en campaña con 10 puntos de muestra e informe, según norma UNE-EN 1714 y UNE EN  ISO 171640:2011</t>
  </si>
  <si>
    <t>Q00005</t>
  </si>
  <si>
    <t>Acero galvanizado, inspección de espesores según norma UNE EN 1461</t>
  </si>
  <si>
    <t>233655</t>
  </si>
  <si>
    <t>Mortero en obra, ensayo de resistencia a compresión del mortero endurecido, según UNE-EN 1015-11/00</t>
  </si>
  <si>
    <t>Q00006</t>
  </si>
  <si>
    <t>Según procedimiento interno, incluida la toma de muestras, pegado y arrancado al día siguiente tras el fraguado en enfoscado, incluido el desplazamiento de equipos a obra, incluyento 20 muestras por unidad  .</t>
  </si>
  <si>
    <t>Q01028.1</t>
  </si>
  <si>
    <t xml:space="preserve">Morteros autonivelantes, diversos ensayos para la determinación de:_x000D_
- La consistencia del hormigón fresco por el método del Cono de Abrams. UNE-EN 1015/1_x000D_
- Resistencia sobre probetas prismáticas_x000D_
- Densidad en fresco_x000D_
</t>
  </si>
  <si>
    <t>Z001</t>
  </si>
  <si>
    <t>Baldosas cerámicas, incluye la toma de muestras, el envÍo a laboratorio y la realización de las siguientes pruebas:_x000D_
- Aspecto, dimensiones y formas. UNE-EN ISO 10545-2:1998, ERRATUM_x000D_
- Absorción UNE-EN ISO 10545-3:1997_x000D_
- Resistencia a flexión UNE-EN ISO 10545-4:1997_x000D_
- Resistencia a las manchas UNE-EN ISO 10545-14:1998_x000D_
- Resistencia a deslizamiento/resbalamiento UNE ENV 12633:2003</t>
  </si>
  <si>
    <t>Z006</t>
  </si>
  <si>
    <t>Azulejos, incluida la toma de muestras en azulejos, el envío a laboratorio y la realización de las siguientes determinaciones:_x000D_
- Aspecto, dimensiones y formas. UNE-EN ISO 10545-2:1998_x000D_
- Absorción según UNE-EN ISO 10545-3:1997_x000D_
- Resistencia a las manchas UNE-EN ISO 10545-14:1998_x000D_
- Resistencia al rayado superficial, dureza Mohs_x000D_
-</t>
  </si>
  <si>
    <t>233608</t>
  </si>
  <si>
    <t>Azulejos, determinación "in situ" de la adherencia al soporte de los azulejos  conforme a la UNE-EN 1015-12:2000 incluyendo 5 muestras por unidad, pegado un día y arranque al día siguiente</t>
  </si>
  <si>
    <t>Z011</t>
  </si>
  <si>
    <t>Ampollamiento, óxido, agrietamiento y descamación. Ampollamiento 0 (S0) según ISO 4628-2. Óxido Ri 0 según ISO 4628-3. Agrietamiento 0 (S0) según ISO 4628-4. Descamación 0 (S0) según ISO 4628-5. Tras envejecimiento artificial (ISO 9227) avance de corrosión sustrato &lt;= 1 mm._x000D_
Incluye la toma de muestras y el envio a laboratorio.</t>
  </si>
  <si>
    <t>Q00007</t>
  </si>
  <si>
    <t>Extracción de testigo de hormigón de 100 de diámetro según procedimiento interno</t>
  </si>
  <si>
    <t>Q00009</t>
  </si>
  <si>
    <t>Pavimento de pintura epoxi: ensayo de resistencia a la abrasión por el método Taber, incluida la toma de muestras y el envío de muestras al laboratorio</t>
  </si>
  <si>
    <t>233609</t>
  </si>
  <si>
    <t>Pavimento de pintura epoxi: ensayo de adherencia de pintura en obra con 5 puntos de muestreo, pegado un día y ararnque tras secado al día siguiente, con 5 pruebas por unidad</t>
  </si>
  <si>
    <t>Q00010</t>
  </si>
  <si>
    <t>Pintura, determinación de espesores en pinturas en obra</t>
  </si>
  <si>
    <t>Q00011</t>
  </si>
  <si>
    <t>Ventanas o puertas balconeras: ensayo en banco para clasificación de estanqueidad al agua, permeabilidad al aire y resistencia a la carga del viento, según normas UNE EN 1026/202017; UNE EN 1027/2017; UNE EN12211/2017, incluido envio de muestras a laboratorio</t>
  </si>
  <si>
    <t>Q00012</t>
  </si>
  <si>
    <t>Resistencia al impacto de protectores de pasillo según norma UNE EN 14411, incluida toma de muestras y envío de muestras a laboratorio</t>
  </si>
  <si>
    <t>Q00013</t>
  </si>
  <si>
    <t>Mezcla bituminosa, ensayos para detrminar de la estabilidad y la deformabilidad  mediante ensayo Marshall (3 probetas), determinación del contenido en ligantes, incluye la  toma de muestas en planta o tajo y el envío de muestras a laboratorio</t>
  </si>
  <si>
    <t>Q00017</t>
  </si>
  <si>
    <t>Mezcla bituminosa: extracción de testigo de aglomerado de 100 mm de diámetro según UNE EN 12697-30</t>
  </si>
  <si>
    <t>Q00018</t>
  </si>
  <si>
    <t>Mezcla bituminosa: densidad aparente y espesor de un testigo de aglomerado según norma UNE EN 12697-6:2012-</t>
  </si>
  <si>
    <t>Q00019</t>
  </si>
  <si>
    <t>Cubiertas: estanqueidad y evacuación de aguas en cubierta y comprobación de abolsamiento posterior según norma NBE-QB-90</t>
  </si>
  <si>
    <t>Q00020</t>
  </si>
  <si>
    <t>Fachadas: escorrentía, prueba de estanqueidad según procedimiento de la Universidad de Valencia</t>
  </si>
  <si>
    <t>Q00021</t>
  </si>
  <si>
    <t>Barandillas: ensayo de carga, comprobación de acciones sobre barandillas y elementos divisorios según el apartado. 3.2 Documento Básico de Seguridad Estructural ,  Acciones en la Edificación, según procedimiento interno. Incluida la toma de muestras.</t>
  </si>
  <si>
    <t>233626</t>
  </si>
  <si>
    <t>Placas de yeso, toma de muestras y realización de las siguientes determinaciones:_x000D_
- Dimensiones y tolerancia. UNE-EN 12859/01_x000D_
- Resistencia mecánica a flexión, UNE-EN 12859/01_x000D_
- Resistencia al impacto, UNE-EN 520/05_x000D_
Incluye el envío de muestras a laboratorio</t>
  </si>
  <si>
    <t>233627</t>
  </si>
  <si>
    <t>Enlucido de yeso: determinación de la dureza superficial Shore, según norma UNE 102039:1985, cada unidad incluye 15 muestras</t>
  </si>
  <si>
    <t>233628</t>
  </si>
  <si>
    <t>Ladrillo cerámico, incluida la toma de muestras determinación de:_x000D_
- Tolerancia dimensional, UNE-EN 772-16_x000D_
- Absorción de agua, UNE-EN 772-21_x000D_
- Succión de agua, UNE-EN 772-11_x000D_
- Resistencia a compresión UNE-EN 772-11_x000D_
Incluye el envío a laboratorio</t>
  </si>
  <si>
    <t>233633</t>
  </si>
  <si>
    <t>Espuma de poliuretano proyectado: determinación del espesor, ensayo "in situ", según norma UNE-EN 14315-2:2013, cada unidad incluye 15 pruebas</t>
  </si>
  <si>
    <t>233634</t>
  </si>
  <si>
    <t>Espuma de poliuretano proyectado: determinación de la densidad según UNE-EN 14315-2:2013</t>
  </si>
  <si>
    <t>233637</t>
  </si>
  <si>
    <t>Poliestireno extruido: determinación del espesor y la densidad</t>
  </si>
  <si>
    <t>233636</t>
  </si>
  <si>
    <t>Lana de roca: determinación del espesor según norma UNE-EN 1602:2013 y de la densidad según norma UNE-EN 823:2013</t>
  </si>
  <si>
    <t>233638</t>
  </si>
  <si>
    <t>un</t>
  </si>
  <si>
    <t>Lámina asfáltica, incluida la toma de muestras y determinación de:_x000D_
- Dimensión y masa por unidad de área, según norma UNE 104281/0-4_x000D_
- Resistencia al calo y pérdidas por calentamiento o fluencia, UNE 104281/6-3_x000D_
- Resistencia a tracción y alargamiento a la rotura, UNE-EN 12311-1:2000_x000D_
- Estabilidad dimensional, UNE 104281/6-7:1985_x000D_
- Plegabilidad a distintas temperaturas, según UNE 104281/6-8:1986_x000D_
Incluye el envío de muestras a laboratorio</t>
  </si>
  <si>
    <t>233639</t>
  </si>
  <si>
    <t xml:space="preserve">Baldosas de terrazo,  incluida la toma de muestras y las siguientes  determinaciones:_x000D_
- Características dimensionales, UNE- EN 13748-1:2005_x000D_
- Resistencia a flexión y carga de rotura. UNE 127020:1999 EX_x000D_
- Resistencia al desgaste por abrasión. UNE 127020:1999 EX_x000D_
- Absorción de agua. UNE 127020:1999 EX_x000D_
- Resistencia al deslizamiento/resbalamiento mediante el péndulo fricción. UNE-EN 13748-1:2005_x000D_
- Resistencia al impacto. UNE 127020:1999 EX_x000D_
Incluye el envio de muestras a laboratorio_x000D_
_x000D_
</t>
  </si>
  <si>
    <t>233640</t>
  </si>
  <si>
    <t>Diversos pavimentos, determinación de la resistencia al deslizamiento/ resbalamiento, realizado "in situ", 10 mediciones por unidad</t>
  </si>
  <si>
    <t>233641</t>
  </si>
  <si>
    <t>Baldosas de piedra natural, incluida la toma de muestras y las siguientes determinaciones:_x000D_
- Características generales (interior). UNE EN 1341:2002 Anexo A_x000D_
- Absorción y peso específico aparente. UNE EN 1341:2002_x000D_
- Resistencia a la flexión (interior). UNE EN 1341:2002_x000D_
- Resistencia a la abrasión (método A) (interior). UNE EN 1341:2002 Anexo C_x000D_
- Resistencia al deslizamiento (interior). UNE 1341:2002 Anexo D_x000D_
- Carga de rotura (interior). UNE EN 13364:2002_x000D_
Incluye el envío de muestras a laboratorio</t>
  </si>
  <si>
    <t>233642</t>
  </si>
  <si>
    <t>Pavmentos plásticos: medición del contenido de humedad en paramentos, solera de mortero u hormigón, 20 medidas por unidad</t>
  </si>
  <si>
    <t>233643</t>
  </si>
  <si>
    <t>Acero corrugado, incluida toma de muestras, y las siguientes determinaciones:_x000D_
-: Carga unitaria de rotura, sección media equivalente, límite elástico, alargamiento de rotura en barras corrugadas. UNE EN 10080:2006 UNE EN ISO 15630-1:2003_x000D_
- Ensayo de doblado simple, doblado y desdoblado de barras corrugadas. UNE EN 10080:2006 UNE EN ISO 15630-1:2003_x000D_
- Características geométricas de los resaltos de barras corrugadas. UNE EN 10080:2006 UNE EN ISO 15630-1:2003_x000D_
Incluye el envío de muestras a laboratorio</t>
  </si>
  <si>
    <t>233644</t>
  </si>
  <si>
    <t>Mallazo: ensayo completo de malla electrosoldada (hasta 2 calibres), con la determinación de sus características geométricas, resistencia al arrancamiento del nudo y alargamiento en rotura. UNE EN 10080:2006 UNE EN ISO 15630-2:2003_x000D_
Incluido el envío de muestras al laboratorio</t>
  </si>
  <si>
    <t>233645</t>
  </si>
  <si>
    <t xml:space="preserve">Acústica, realización de las siguientes determinaciones:_x000D_
- Medida del aislamiento a ruido aéreo en fachada. UNE EN ISO 140-5:99_x000D_
- Medida del aislamiento a ruido aéreo entre recintos. UNE EN ISO 140-4:99_x000D_
- Medida del aislamiento a ruido de impacto. UNE EN ISO 140-7:99_x000D_
- Medida del aislamiento a ruido entre recintos protegidos y recintos de instalaciones. RD 1637/2007_x000D_
- Medida de nivel de ruido de inmisión al interior. Decreto 6/2012. Pueden ser en horario nocturno._x000D_
- Medida de nivel de ruido de inmisión al exterior. Decreto 6/2012. Pueden ser en horario nocturno._x000D_
</t>
  </si>
  <si>
    <t>233162</t>
  </si>
  <si>
    <t>Elaboración informe de laboratorio a demanda de Tragsa en relación a diversos ámbitos de la calidad de los materiales de la edificación e infraestructura, incluye vista, desplazamientos y estancia en la Ciudad Autónoma de Melilla del equipo técnico especializado y emisión de informe por técnico cualificado</t>
  </si>
  <si>
    <t xml:space="preserve">Total importe base ofertado (IPSI no incluido): </t>
  </si>
  <si>
    <t>Importe de IPSI:</t>
  </si>
  <si>
    <t>Importe total ofertado (IPSI incluido):</t>
  </si>
  <si>
    <t xml:space="preserve"> € IPSI incluido.</t>
  </si>
  <si>
    <t>En caso de error aritmético en la valoración total de la oferta se atenderá a los precios unitarios ofertados. La prestación ofertada se efectuará ajustándose al Pliego que rige el presente concurso, teniéndose por no puesta cualquier aclaración o comentario introducido por los licitadores, que se oponga, contradiga, o pueda ser susceptible de una interpretación contraria a lo establecido en el citado Pliego.</t>
  </si>
  <si>
    <t>(Sello, fecha y firma del ofertante)</t>
  </si>
  <si>
    <t>[Se deben firmar todas las hojas de la oferta]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</si>
</sst>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#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42"/>
      <name val="Arial"/>
      <family val="2"/>
    </font>
    <font>
      <b/>
      <sz val="9"/>
      <name val="Arial"/>
      <family val="2"/>
    </font>
    <font>
      <b/>
      <sz val="10"/>
      <name val="Cambria"/>
      <family val="1"/>
    </font>
    <font>
      <b/>
      <sz val="10"/>
      <color indexed="4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7C3B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NumberFormat="1"/>
    <xf numFmtId="49" fontId="0" fillId="0" borderId="0" xfId="0" applyNumberFormat="1"/>
    <xf numFmtId="0" fontId="4" fillId="0" borderId="0" xfId="0" applyFont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5" fillId="0" borderId="0" xfId="0" applyNumberFormat="1" applyFont="1" applyBorder="1" applyAlignment="1">
      <alignment wrapText="1"/>
    </xf>
    <xf numFmtId="4" fontId="5" fillId="0" borderId="0" xfId="0" applyNumberFormat="1" applyFont="1" applyBorder="1" applyAlignment="1">
      <alignment wrapText="1"/>
    </xf>
    <xf numFmtId="49" fontId="2" fillId="0" borderId="0" xfId="0" applyNumberFormat="1" applyFont="1"/>
    <xf numFmtId="0" fontId="2" fillId="0" borderId="0" xfId="0" applyNumberFormat="1" applyFont="1" applyAlignment="1">
      <alignment horizontal="left" vertical="top" wrapText="1" shrinkToFit="1"/>
    </xf>
    <xf numFmtId="0" fontId="2" fillId="0" borderId="0" xfId="0" applyFont="1"/>
    <xf numFmtId="0" fontId="7" fillId="0" borderId="0" xfId="0" applyFont="1"/>
    <xf numFmtId="0" fontId="1" fillId="0" borderId="0" xfId="0" applyNumberFormat="1" applyFont="1" applyAlignment="1" applyProtection="1">
      <alignment vertical="center" wrapText="1" shrinkToFit="1"/>
    </xf>
    <xf numFmtId="0" fontId="1" fillId="0" borderId="0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1" fillId="0" borderId="0" xfId="0" applyNumberFormat="1" applyFont="1" applyAlignment="1" applyProtection="1">
      <alignment horizontal="justify" vertical="center" wrapText="1" shrinkToFit="1"/>
      <protection locked="0"/>
    </xf>
    <xf numFmtId="0" fontId="0" fillId="0" borderId="0" xfId="0" applyAlignment="1" applyProtection="1">
      <alignment horizontal="justify" vertical="center" wrapText="1" shrinkToFit="1"/>
      <protection locked="0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justify" wrapText="1"/>
    </xf>
    <xf numFmtId="4" fontId="0" fillId="0" borderId="0" xfId="0" applyNumberFormat="1" applyAlignment="1">
      <alignment horizontal="right"/>
    </xf>
    <xf numFmtId="4" fontId="8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303772</xdr:colOff>
      <xdr:row>0</xdr:row>
      <xdr:rowOff>499915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947" cy="4999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499915</xdr:colOff>
      <xdr:row>0</xdr:row>
      <xdr:rowOff>499915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0"/>
          <a:ext cx="499915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72"/>
  <sheetViews>
    <sheetView tabSelected="1" topLeftCell="B7" workbookViewId="0">
      <selection activeCell="B7" sqref="B7:F7"/>
    </sheetView>
  </sheetViews>
  <sheetFormatPr baseColWidth="10" defaultRowHeight="12.75" x14ac:dyDescent="0.2"/>
  <cols>
    <col min="1" max="1" width="9.140625" style="5" hidden="1" customWidth="1"/>
    <col min="2" max="2" width="8.85546875" style="1" customWidth="1"/>
    <col min="3" max="3" width="6.42578125" style="1" customWidth="1"/>
    <col min="4" max="4" width="55.28515625" style="11" customWidth="1"/>
    <col min="5" max="5" width="11.42578125" style="4" customWidth="1"/>
    <col min="6" max="6" width="12" style="3" customWidth="1"/>
    <col min="7" max="8" width="11.42578125" hidden="1" customWidth="1"/>
  </cols>
  <sheetData>
    <row r="1" spans="1:13" ht="54" customHeight="1" x14ac:dyDescent="0.2"/>
    <row r="2" spans="1:13" ht="15" customHeight="1" x14ac:dyDescent="0.2">
      <c r="A2" s="5" t="s">
        <v>4</v>
      </c>
      <c r="B2" s="2"/>
    </row>
    <row r="3" spans="1:13" x14ac:dyDescent="0.2">
      <c r="E3" s="8"/>
    </row>
    <row r="4" spans="1:13" ht="14.25" customHeight="1" x14ac:dyDescent="0.2">
      <c r="C4" s="9"/>
      <c r="D4" s="10" t="s">
        <v>0</v>
      </c>
      <c r="E4" s="7"/>
    </row>
    <row r="5" spans="1:13" x14ac:dyDescent="0.2">
      <c r="B5" s="23" t="s">
        <v>1</v>
      </c>
      <c r="C5" s="23"/>
      <c r="D5" s="23"/>
      <c r="E5" s="23"/>
      <c r="F5" s="23"/>
      <c r="M5" s="6"/>
    </row>
    <row r="6" spans="1:13" ht="13.5" customHeight="1" x14ac:dyDescent="0.2">
      <c r="B6" s="21"/>
      <c r="C6" s="21"/>
      <c r="D6" s="21"/>
      <c r="E6" s="21"/>
      <c r="F6" s="21"/>
      <c r="M6" s="6"/>
    </row>
    <row r="7" spans="1:13" ht="102" customHeight="1" x14ac:dyDescent="0.2">
      <c r="B7" s="25" t="s">
        <v>5</v>
      </c>
      <c r="C7" s="26"/>
      <c r="D7" s="26"/>
      <c r="E7" s="26"/>
      <c r="F7" s="26"/>
      <c r="M7" s="6"/>
    </row>
    <row r="8" spans="1:13" s="19" customFormat="1" ht="15" customHeight="1" x14ac:dyDescent="0.2">
      <c r="A8" s="17"/>
      <c r="B8" s="46">
        <f xml:space="preserve"> + F65</f>
        <v>0</v>
      </c>
      <c r="C8" s="24"/>
      <c r="D8" s="18" t="s">
        <v>114</v>
      </c>
      <c r="E8" s="18"/>
      <c r="F8" s="18"/>
      <c r="M8" s="20"/>
    </row>
    <row r="9" spans="1:13" x14ac:dyDescent="0.2">
      <c r="B9" s="22" t="s">
        <v>2</v>
      </c>
      <c r="C9" s="22"/>
      <c r="D9" s="22"/>
      <c r="E9" s="22"/>
      <c r="F9" s="22"/>
      <c r="M9" s="6"/>
    </row>
    <row r="10" spans="1:13" x14ac:dyDescent="0.2">
      <c r="B10" s="13"/>
      <c r="C10" s="13"/>
      <c r="D10" s="14"/>
      <c r="E10" s="15"/>
      <c r="F10" s="16"/>
      <c r="M10" s="6"/>
    </row>
    <row r="11" spans="1:13" x14ac:dyDescent="0.2">
      <c r="D11" s="12" t="s">
        <v>3</v>
      </c>
      <c r="M11" s="6"/>
    </row>
    <row r="12" spans="1:13" x14ac:dyDescent="0.2">
      <c r="M12" s="6"/>
    </row>
    <row r="13" spans="1:13" s="28" customFormat="1" ht="38.25" x14ac:dyDescent="0.2">
      <c r="A13" s="27"/>
      <c r="B13" s="30" t="s">
        <v>6</v>
      </c>
      <c r="C13" s="31" t="s">
        <v>7</v>
      </c>
      <c r="D13" s="32" t="s">
        <v>8</v>
      </c>
      <c r="E13" s="33" t="s">
        <v>9</v>
      </c>
      <c r="F13" s="34" t="s">
        <v>10</v>
      </c>
      <c r="M13" s="29"/>
    </row>
    <row r="14" spans="1:13" s="28" customFormat="1" ht="38.25" x14ac:dyDescent="0.2">
      <c r="A14" s="27" t="s">
        <v>11</v>
      </c>
      <c r="B14" s="35">
        <v>70</v>
      </c>
      <c r="C14" s="35" t="s">
        <v>12</v>
      </c>
      <c r="D14" s="36" t="s">
        <v>13</v>
      </c>
      <c r="E14" s="38"/>
      <c r="F14" s="37">
        <f>IF(AND(ISEVEN(ROUND(E14,5)* B14*10^2),ROUND(MOD(ROUND(E14,5)* B14*10^2,1),2)&lt;=0.5),ROUNDDOWN(ROUND(E14,5)* B14,2),ROUND(ROUND(E14,5)* B14,2))</f>
        <v>0</v>
      </c>
      <c r="G14" s="28">
        <f>IF(AND(ISEVEN(H14*10^2),ROUND(MOD(H14*10^2,1),2)&lt;=0.5),ROUNDDOWN(H14,2),ROUND(H14,2))</f>
        <v>0</v>
      </c>
      <c r="H14" s="28">
        <f>0.04 * F14</f>
        <v>0</v>
      </c>
      <c r="M14" s="29"/>
    </row>
    <row r="15" spans="1:13" s="28" customFormat="1" ht="38.25" x14ac:dyDescent="0.2">
      <c r="A15" s="27" t="s">
        <v>14</v>
      </c>
      <c r="B15" s="35">
        <v>30</v>
      </c>
      <c r="C15" s="35" t="s">
        <v>12</v>
      </c>
      <c r="D15" s="36" t="s">
        <v>15</v>
      </c>
      <c r="E15" s="38"/>
      <c r="F15" s="37">
        <f>IF(AND(ISEVEN(ROUND(E15,5)* B15*10^2),ROUND(MOD(ROUND(E15,5)* B15*10^2,1),2)&lt;=0.5),ROUNDDOWN(ROUND(E15,5)* B15,2),ROUND(ROUND(E15,5)* B15,2))</f>
        <v>0</v>
      </c>
      <c r="G15" s="28">
        <f>IF(AND(ISEVEN(H15*10^2),ROUND(MOD(H15*10^2,1),2)&lt;=0.5),ROUNDDOWN(H15,2),ROUND(H15,2))</f>
        <v>0</v>
      </c>
      <c r="H15" s="28">
        <f>0.04 * F15</f>
        <v>0</v>
      </c>
      <c r="M15" s="29"/>
    </row>
    <row r="16" spans="1:13" s="28" customFormat="1" ht="153" x14ac:dyDescent="0.2">
      <c r="A16" s="27" t="s">
        <v>16</v>
      </c>
      <c r="B16" s="35">
        <v>2</v>
      </c>
      <c r="C16" s="35" t="s">
        <v>12</v>
      </c>
      <c r="D16" s="36" t="s">
        <v>17</v>
      </c>
      <c r="E16" s="38"/>
      <c r="F16" s="37">
        <f>IF(AND(ISEVEN(ROUND(E16,5)* B16*10^2),ROUND(MOD(ROUND(E16,5)* B16*10^2,1),2)&lt;=0.5),ROUNDDOWN(ROUND(E16,5)* B16,2),ROUND(ROUND(E16,5)* B16,2))</f>
        <v>0</v>
      </c>
      <c r="G16" s="28">
        <f>IF(AND(ISEVEN(H16*10^2),ROUND(MOD(H16*10^2,1),2)&lt;=0.5),ROUNDDOWN(H16,2),ROUND(H16,2))</f>
        <v>0</v>
      </c>
      <c r="H16" s="28">
        <f>0.04 * F16</f>
        <v>0</v>
      </c>
      <c r="M16" s="29"/>
    </row>
    <row r="17" spans="1:13" s="28" customFormat="1" ht="25.5" x14ac:dyDescent="0.2">
      <c r="A17" s="27" t="s">
        <v>18</v>
      </c>
      <c r="B17" s="35">
        <v>2</v>
      </c>
      <c r="C17" s="35" t="s">
        <v>12</v>
      </c>
      <c r="D17" s="36" t="s">
        <v>19</v>
      </c>
      <c r="E17" s="38"/>
      <c r="F17" s="37">
        <f>IF(AND(ISEVEN(ROUND(E17,5)* B17*10^2),ROUND(MOD(ROUND(E17,5)* B17*10^2,1),2)&lt;=0.5),ROUNDDOWN(ROUND(E17,5)* B17,2),ROUND(ROUND(E17,5)* B17,2))</f>
        <v>0</v>
      </c>
      <c r="G17" s="28">
        <f>IF(AND(ISEVEN(H17*10^2),ROUND(MOD(H17*10^2,1),2)&lt;=0.5),ROUNDDOWN(H17,2),ROUND(H17,2))</f>
        <v>0</v>
      </c>
      <c r="H17" s="28">
        <f>0.04 * F17</f>
        <v>0</v>
      </c>
      <c r="M17" s="29"/>
    </row>
    <row r="18" spans="1:13" s="28" customFormat="1" ht="38.25" x14ac:dyDescent="0.2">
      <c r="A18" s="27" t="s">
        <v>20</v>
      </c>
      <c r="B18" s="35">
        <v>2</v>
      </c>
      <c r="C18" s="35" t="s">
        <v>12</v>
      </c>
      <c r="D18" s="36" t="s">
        <v>21</v>
      </c>
      <c r="E18" s="38"/>
      <c r="F18" s="37">
        <f>IF(AND(ISEVEN(ROUND(E18,5)* B18*10^2),ROUND(MOD(ROUND(E18,5)* B18*10^2,1),2)&lt;=0.5),ROUNDDOWN(ROUND(E18,5)* B18,2),ROUND(ROUND(E18,5)* B18,2))</f>
        <v>0</v>
      </c>
      <c r="G18" s="28">
        <f>IF(AND(ISEVEN(H18*10^2),ROUND(MOD(H18*10^2,1),2)&lt;=0.5),ROUNDDOWN(H18,2),ROUND(H18,2))</f>
        <v>0</v>
      </c>
      <c r="H18" s="28">
        <f>0.04 * F18</f>
        <v>0</v>
      </c>
    </row>
    <row r="19" spans="1:13" s="28" customFormat="1" x14ac:dyDescent="0.2">
      <c r="A19" s="27" t="s">
        <v>22</v>
      </c>
      <c r="B19" s="35">
        <v>1</v>
      </c>
      <c r="C19" s="35" t="s">
        <v>12</v>
      </c>
      <c r="D19" s="36" t="s">
        <v>23</v>
      </c>
      <c r="E19" s="38"/>
      <c r="F19" s="37">
        <f>IF(AND(ISEVEN(ROUND(E19,5)* B19*10^2),ROUND(MOD(ROUND(E19,5)* B19*10^2,1),2)&lt;=0.5),ROUNDDOWN(ROUND(E19,5)* B19,2),ROUND(ROUND(E19,5)* B19,2))</f>
        <v>0</v>
      </c>
      <c r="G19" s="28">
        <f>IF(AND(ISEVEN(H19*10^2),ROUND(MOD(H19*10^2,1),2)&lt;=0.5),ROUNDDOWN(H19,2),ROUND(H19,2))</f>
        <v>0</v>
      </c>
      <c r="H19" s="28">
        <f>0.04 * F19</f>
        <v>0</v>
      </c>
    </row>
    <row r="20" spans="1:13" s="28" customFormat="1" ht="127.5" x14ac:dyDescent="0.2">
      <c r="A20" s="27" t="s">
        <v>24</v>
      </c>
      <c r="B20" s="35">
        <v>1</v>
      </c>
      <c r="C20" s="35" t="s">
        <v>12</v>
      </c>
      <c r="D20" s="36" t="s">
        <v>25</v>
      </c>
      <c r="E20" s="38"/>
      <c r="F20" s="37">
        <f>IF(AND(ISEVEN(ROUND(E20,5)* B20*10^2),ROUND(MOD(ROUND(E20,5)* B20*10^2,1),2)&lt;=0.5),ROUNDDOWN(ROUND(E20,5)* B20,2),ROUND(ROUND(E20,5)* B20,2))</f>
        <v>0</v>
      </c>
      <c r="G20" s="28">
        <f>IF(AND(ISEVEN(H20*10^2),ROUND(MOD(H20*10^2,1),2)&lt;=0.5),ROUNDDOWN(H20,2),ROUND(H20,2))</f>
        <v>0</v>
      </c>
      <c r="H20" s="28">
        <f>0.04 * F20</f>
        <v>0</v>
      </c>
    </row>
    <row r="21" spans="1:13" s="28" customFormat="1" ht="76.5" x14ac:dyDescent="0.2">
      <c r="A21" s="27" t="s">
        <v>26</v>
      </c>
      <c r="B21" s="35">
        <v>4</v>
      </c>
      <c r="C21" s="35" t="s">
        <v>12</v>
      </c>
      <c r="D21" s="36" t="s">
        <v>27</v>
      </c>
      <c r="E21" s="38"/>
      <c r="F21" s="37">
        <f>IF(AND(ISEVEN(ROUND(E21,5)* B21*10^2),ROUND(MOD(ROUND(E21,5)* B21*10^2,1),2)&lt;=0.5),ROUNDDOWN(ROUND(E21,5)* B21,2),ROUND(ROUND(E21,5)* B21,2))</f>
        <v>0</v>
      </c>
      <c r="G21" s="28">
        <f>IF(AND(ISEVEN(H21*10^2),ROUND(MOD(H21*10^2,1),2)&lt;=0.5),ROUNDDOWN(H21,2),ROUND(H21,2))</f>
        <v>0</v>
      </c>
      <c r="H21" s="28">
        <f>0.04 * F21</f>
        <v>0</v>
      </c>
    </row>
    <row r="22" spans="1:13" s="28" customFormat="1" ht="153" x14ac:dyDescent="0.2">
      <c r="A22" s="27" t="s">
        <v>28</v>
      </c>
      <c r="B22" s="35">
        <v>170</v>
      </c>
      <c r="C22" s="35" t="s">
        <v>12</v>
      </c>
      <c r="D22" s="36" t="s">
        <v>29</v>
      </c>
      <c r="E22" s="38"/>
      <c r="F22" s="37">
        <f>IF(AND(ISEVEN(ROUND(E22,5)* B22*10^2),ROUND(MOD(ROUND(E22,5)* B22*10^2,1),2)&lt;=0.5),ROUNDDOWN(ROUND(E22,5)* B22,2),ROUND(ROUND(E22,5)* B22,2))</f>
        <v>0</v>
      </c>
      <c r="G22" s="28">
        <f>IF(AND(ISEVEN(H22*10^2),ROUND(MOD(H22*10^2,1),2)&lt;=0.5),ROUNDDOWN(H22,2),ROUND(H22,2))</f>
        <v>0</v>
      </c>
      <c r="H22" s="28">
        <f>0.04 * F22</f>
        <v>0</v>
      </c>
    </row>
    <row r="23" spans="1:13" s="28" customFormat="1" ht="38.25" x14ac:dyDescent="0.2">
      <c r="A23" s="27" t="s">
        <v>30</v>
      </c>
      <c r="B23" s="35">
        <v>1</v>
      </c>
      <c r="C23" s="35" t="s">
        <v>12</v>
      </c>
      <c r="D23" s="36" t="s">
        <v>31</v>
      </c>
      <c r="E23" s="38"/>
      <c r="F23" s="37">
        <f>IF(AND(ISEVEN(ROUND(E23,5)* B23*10^2),ROUND(MOD(ROUND(E23,5)* B23*10^2,1),2)&lt;=0.5),ROUNDDOWN(ROUND(E23,5)* B23,2),ROUND(ROUND(E23,5)* B23,2))</f>
        <v>0</v>
      </c>
      <c r="G23" s="28">
        <f>IF(AND(ISEVEN(H23*10^2),ROUND(MOD(H23*10^2,1),2)&lt;=0.5),ROUNDDOWN(H23,2),ROUND(H23,2))</f>
        <v>0</v>
      </c>
      <c r="H23" s="28">
        <f>0.04 * F23</f>
        <v>0</v>
      </c>
    </row>
    <row r="24" spans="1:13" s="28" customFormat="1" ht="38.25" x14ac:dyDescent="0.2">
      <c r="A24" s="27" t="s">
        <v>32</v>
      </c>
      <c r="B24" s="35">
        <v>1</v>
      </c>
      <c r="C24" s="35" t="s">
        <v>12</v>
      </c>
      <c r="D24" s="36" t="s">
        <v>33</v>
      </c>
      <c r="E24" s="38"/>
      <c r="F24" s="37">
        <f>IF(AND(ISEVEN(ROUND(E24,5)* B24*10^2),ROUND(MOD(ROUND(E24,5)* B24*10^2,1),2)&lt;=0.5),ROUNDDOWN(ROUND(E24,5)* B24,2),ROUND(ROUND(E24,5)* B24,2))</f>
        <v>0</v>
      </c>
      <c r="G24" s="28">
        <f>IF(AND(ISEVEN(H24*10^2),ROUND(MOD(H24*10^2,1),2)&lt;=0.5),ROUNDDOWN(H24,2),ROUND(H24,2))</f>
        <v>0</v>
      </c>
      <c r="H24" s="28">
        <f>0.04 * F24</f>
        <v>0</v>
      </c>
    </row>
    <row r="25" spans="1:13" s="28" customFormat="1" ht="51" x14ac:dyDescent="0.2">
      <c r="A25" s="27" t="s">
        <v>34</v>
      </c>
      <c r="B25" s="35">
        <v>20</v>
      </c>
      <c r="C25" s="35" t="s">
        <v>12</v>
      </c>
      <c r="D25" s="36" t="s">
        <v>35</v>
      </c>
      <c r="E25" s="38"/>
      <c r="F25" s="37">
        <f>IF(AND(ISEVEN(ROUND(E25,5)* B25*10^2),ROUND(MOD(ROUND(E25,5)* B25*10^2,1),2)&lt;=0.5),ROUNDDOWN(ROUND(E25,5)* B25,2),ROUND(ROUND(E25,5)* B25,2))</f>
        <v>0</v>
      </c>
      <c r="G25" s="28">
        <f>IF(AND(ISEVEN(H25*10^2),ROUND(MOD(H25*10^2,1),2)&lt;=0.5),ROUNDDOWN(H25,2),ROUND(H25,2))</f>
        <v>0</v>
      </c>
      <c r="H25" s="28">
        <f>0.04 * F25</f>
        <v>0</v>
      </c>
    </row>
    <row r="26" spans="1:13" s="28" customFormat="1" ht="51" x14ac:dyDescent="0.2">
      <c r="A26" s="27" t="s">
        <v>36</v>
      </c>
      <c r="B26" s="35">
        <v>10</v>
      </c>
      <c r="C26" s="35" t="s">
        <v>12</v>
      </c>
      <c r="D26" s="36" t="s">
        <v>37</v>
      </c>
      <c r="E26" s="38"/>
      <c r="F26" s="37">
        <f>IF(AND(ISEVEN(ROUND(E26,5)* B26*10^2),ROUND(MOD(ROUND(E26,5)* B26*10^2,1),2)&lt;=0.5),ROUNDDOWN(ROUND(E26,5)* B26,2),ROUND(ROUND(E26,5)* B26,2))</f>
        <v>0</v>
      </c>
      <c r="G26" s="28">
        <f>IF(AND(ISEVEN(H26*10^2),ROUND(MOD(H26*10^2,1),2)&lt;=0.5),ROUNDDOWN(H26,2),ROUND(H26,2))</f>
        <v>0</v>
      </c>
      <c r="H26" s="28">
        <f>0.04 * F26</f>
        <v>0</v>
      </c>
    </row>
    <row r="27" spans="1:13" s="28" customFormat="1" ht="25.5" x14ac:dyDescent="0.2">
      <c r="A27" s="27" t="s">
        <v>38</v>
      </c>
      <c r="B27" s="35">
        <v>10</v>
      </c>
      <c r="C27" s="35" t="s">
        <v>12</v>
      </c>
      <c r="D27" s="36" t="s">
        <v>39</v>
      </c>
      <c r="E27" s="38"/>
      <c r="F27" s="37">
        <f>IF(AND(ISEVEN(ROUND(E27,5)* B27*10^2),ROUND(MOD(ROUND(E27,5)* B27*10^2,1),2)&lt;=0.5),ROUNDDOWN(ROUND(E27,5)* B27,2),ROUND(ROUND(E27,5)* B27,2))</f>
        <v>0</v>
      </c>
      <c r="G27" s="28">
        <f>IF(AND(ISEVEN(H27*10^2),ROUND(MOD(H27*10^2,1),2)&lt;=0.5),ROUNDDOWN(H27,2),ROUND(H27,2))</f>
        <v>0</v>
      </c>
      <c r="H27" s="28">
        <f>0.04 * F27</f>
        <v>0</v>
      </c>
    </row>
    <row r="28" spans="1:13" s="28" customFormat="1" ht="25.5" x14ac:dyDescent="0.2">
      <c r="A28" s="27" t="s">
        <v>40</v>
      </c>
      <c r="B28" s="35">
        <v>20</v>
      </c>
      <c r="C28" s="35" t="s">
        <v>12</v>
      </c>
      <c r="D28" s="36" t="s">
        <v>41</v>
      </c>
      <c r="E28" s="38"/>
      <c r="F28" s="37">
        <f>IF(AND(ISEVEN(ROUND(E28,5)* B28*10^2),ROUND(MOD(ROUND(E28,5)* B28*10^2,1),2)&lt;=0.5),ROUNDDOWN(ROUND(E28,5)* B28,2),ROUND(ROUND(E28,5)* B28,2))</f>
        <v>0</v>
      </c>
      <c r="G28" s="28">
        <f>IF(AND(ISEVEN(H28*10^2),ROUND(MOD(H28*10^2,1),2)&lt;=0.5),ROUNDDOWN(H28,2),ROUND(H28,2))</f>
        <v>0</v>
      </c>
      <c r="H28" s="28">
        <f>0.04 * F28</f>
        <v>0</v>
      </c>
    </row>
    <row r="29" spans="1:13" s="28" customFormat="1" ht="51" x14ac:dyDescent="0.2">
      <c r="A29" s="27" t="s">
        <v>42</v>
      </c>
      <c r="B29" s="35">
        <v>1</v>
      </c>
      <c r="C29" s="35" t="s">
        <v>12</v>
      </c>
      <c r="D29" s="36" t="s">
        <v>43</v>
      </c>
      <c r="E29" s="38"/>
      <c r="F29" s="37">
        <f>IF(AND(ISEVEN(ROUND(E29,5)* B29*10^2),ROUND(MOD(ROUND(E29,5)* B29*10^2,1),2)&lt;=0.5),ROUNDDOWN(ROUND(E29,5)* B29,2),ROUND(ROUND(E29,5)* B29,2))</f>
        <v>0</v>
      </c>
      <c r="G29" s="28">
        <f>IF(AND(ISEVEN(H29*10^2),ROUND(MOD(H29*10^2,1),2)&lt;=0.5),ROUNDDOWN(H29,2),ROUND(H29,2))</f>
        <v>0</v>
      </c>
      <c r="H29" s="28">
        <f>0.04 * F29</f>
        <v>0</v>
      </c>
    </row>
    <row r="30" spans="1:13" s="28" customFormat="1" ht="89.25" x14ac:dyDescent="0.2">
      <c r="A30" s="27" t="s">
        <v>44</v>
      </c>
      <c r="B30" s="35">
        <v>10</v>
      </c>
      <c r="C30" s="35" t="s">
        <v>12</v>
      </c>
      <c r="D30" s="36" t="s">
        <v>45</v>
      </c>
      <c r="E30" s="38"/>
      <c r="F30" s="37">
        <f>IF(AND(ISEVEN(ROUND(E30,5)* B30*10^2),ROUND(MOD(ROUND(E30,5)* B30*10^2,1),2)&lt;=0.5),ROUNDDOWN(ROUND(E30,5)* B30,2),ROUND(ROUND(E30,5)* B30,2))</f>
        <v>0</v>
      </c>
      <c r="G30" s="28">
        <f>IF(AND(ISEVEN(H30*10^2),ROUND(MOD(H30*10^2,1),2)&lt;=0.5),ROUNDDOWN(H30,2),ROUND(H30,2))</f>
        <v>0</v>
      </c>
      <c r="H30" s="28">
        <f>0.04 * F30</f>
        <v>0</v>
      </c>
    </row>
    <row r="31" spans="1:13" s="28" customFormat="1" ht="114.75" x14ac:dyDescent="0.2">
      <c r="A31" s="27" t="s">
        <v>46</v>
      </c>
      <c r="B31" s="35">
        <v>5</v>
      </c>
      <c r="C31" s="35" t="s">
        <v>12</v>
      </c>
      <c r="D31" s="36" t="s">
        <v>47</v>
      </c>
      <c r="E31" s="38"/>
      <c r="F31" s="37">
        <f>IF(AND(ISEVEN(ROUND(E31,5)* B31*10^2),ROUND(MOD(ROUND(E31,5)* B31*10^2,1),2)&lt;=0.5),ROUNDDOWN(ROUND(E31,5)* B31,2),ROUND(ROUND(E31,5)* B31,2))</f>
        <v>0</v>
      </c>
      <c r="G31" s="28">
        <f>IF(AND(ISEVEN(H31*10^2),ROUND(MOD(H31*10^2,1),2)&lt;=0.5),ROUNDDOWN(H31,2),ROUND(H31,2))</f>
        <v>0</v>
      </c>
      <c r="H31" s="28">
        <f>0.04 * F31</f>
        <v>0</v>
      </c>
    </row>
    <row r="32" spans="1:13" s="28" customFormat="1" ht="89.25" x14ac:dyDescent="0.2">
      <c r="A32" s="27" t="s">
        <v>48</v>
      </c>
      <c r="B32" s="35">
        <v>10</v>
      </c>
      <c r="C32" s="35" t="s">
        <v>12</v>
      </c>
      <c r="D32" s="36" t="s">
        <v>49</v>
      </c>
      <c r="E32" s="38"/>
      <c r="F32" s="37">
        <f>IF(AND(ISEVEN(ROUND(E32,5)* B32*10^2),ROUND(MOD(ROUND(E32,5)* B32*10^2,1),2)&lt;=0.5),ROUNDDOWN(ROUND(E32,5)* B32,2),ROUND(ROUND(E32,5)* B32,2))</f>
        <v>0</v>
      </c>
      <c r="G32" s="28">
        <f>IF(AND(ISEVEN(H32*10^2),ROUND(MOD(H32*10^2,1),2)&lt;=0.5),ROUNDDOWN(H32,2),ROUND(H32,2))</f>
        <v>0</v>
      </c>
      <c r="H32" s="28">
        <f>0.04 * F32</f>
        <v>0</v>
      </c>
    </row>
    <row r="33" spans="1:8" s="28" customFormat="1" ht="38.25" x14ac:dyDescent="0.2">
      <c r="A33" s="27" t="s">
        <v>50</v>
      </c>
      <c r="B33" s="35">
        <v>2</v>
      </c>
      <c r="C33" s="35" t="s">
        <v>12</v>
      </c>
      <c r="D33" s="36" t="s">
        <v>51</v>
      </c>
      <c r="E33" s="38"/>
      <c r="F33" s="37">
        <f>IF(AND(ISEVEN(ROUND(E33,5)* B33*10^2),ROUND(MOD(ROUND(E33,5)* B33*10^2,1),2)&lt;=0.5),ROUNDDOWN(ROUND(E33,5)* B33,2),ROUND(ROUND(E33,5)* B33,2))</f>
        <v>0</v>
      </c>
      <c r="G33" s="28">
        <f>IF(AND(ISEVEN(H33*10^2),ROUND(MOD(H33*10^2,1),2)&lt;=0.5),ROUNDDOWN(H33,2),ROUND(H33,2))</f>
        <v>0</v>
      </c>
      <c r="H33" s="28">
        <f>0.04 * F33</f>
        <v>0</v>
      </c>
    </row>
    <row r="34" spans="1:8" s="28" customFormat="1" ht="76.5" x14ac:dyDescent="0.2">
      <c r="A34" s="27" t="s">
        <v>52</v>
      </c>
      <c r="B34" s="35">
        <v>1</v>
      </c>
      <c r="C34" s="35" t="s">
        <v>12</v>
      </c>
      <c r="D34" s="36" t="s">
        <v>53</v>
      </c>
      <c r="E34" s="38"/>
      <c r="F34" s="37">
        <f>IF(AND(ISEVEN(ROUND(E34,5)* B34*10^2),ROUND(MOD(ROUND(E34,5)* B34*10^2,1),2)&lt;=0.5),ROUNDDOWN(ROUND(E34,5)* B34,2),ROUND(ROUND(E34,5)* B34,2))</f>
        <v>0</v>
      </c>
      <c r="G34" s="28">
        <f>IF(AND(ISEVEN(H34*10^2),ROUND(MOD(H34*10^2,1),2)&lt;=0.5),ROUNDDOWN(H34,2),ROUND(H34,2))</f>
        <v>0</v>
      </c>
      <c r="H34" s="28">
        <f>0.04 * F34</f>
        <v>0</v>
      </c>
    </row>
    <row r="35" spans="1:8" s="28" customFormat="1" ht="25.5" x14ac:dyDescent="0.2">
      <c r="A35" s="27" t="s">
        <v>54</v>
      </c>
      <c r="B35" s="35">
        <v>10</v>
      </c>
      <c r="C35" s="35" t="s">
        <v>12</v>
      </c>
      <c r="D35" s="36" t="s">
        <v>55</v>
      </c>
      <c r="E35" s="38"/>
      <c r="F35" s="37">
        <f>IF(AND(ISEVEN(ROUND(E35,5)* B35*10^2),ROUND(MOD(ROUND(E35,5)* B35*10^2,1),2)&lt;=0.5),ROUNDDOWN(ROUND(E35,5)* B35,2),ROUND(ROUND(E35,5)* B35,2))</f>
        <v>0</v>
      </c>
      <c r="G35" s="28">
        <f>IF(AND(ISEVEN(H35*10^2),ROUND(MOD(H35*10^2,1),2)&lt;=0.5),ROUNDDOWN(H35,2),ROUND(H35,2))</f>
        <v>0</v>
      </c>
      <c r="H35" s="28">
        <f>0.04 * F35</f>
        <v>0</v>
      </c>
    </row>
    <row r="36" spans="1:8" s="28" customFormat="1" ht="38.25" x14ac:dyDescent="0.2">
      <c r="A36" s="27" t="s">
        <v>56</v>
      </c>
      <c r="B36" s="35">
        <v>5</v>
      </c>
      <c r="C36" s="35" t="s">
        <v>12</v>
      </c>
      <c r="D36" s="36" t="s">
        <v>57</v>
      </c>
      <c r="E36" s="38"/>
      <c r="F36" s="37">
        <f>IF(AND(ISEVEN(ROUND(E36,5)* B36*10^2),ROUND(MOD(ROUND(E36,5)* B36*10^2,1),2)&lt;=0.5),ROUNDDOWN(ROUND(E36,5)* B36,2),ROUND(ROUND(E36,5)* B36,2))</f>
        <v>0</v>
      </c>
      <c r="G36" s="28">
        <f>IF(AND(ISEVEN(H36*10^2),ROUND(MOD(H36*10^2,1),2)&lt;=0.5),ROUNDDOWN(H36,2),ROUND(H36,2))</f>
        <v>0</v>
      </c>
      <c r="H36" s="28">
        <f>0.04 * F36</f>
        <v>0</v>
      </c>
    </row>
    <row r="37" spans="1:8" s="28" customFormat="1" ht="38.25" x14ac:dyDescent="0.2">
      <c r="A37" s="27" t="s">
        <v>58</v>
      </c>
      <c r="B37" s="35">
        <v>1</v>
      </c>
      <c r="C37" s="35" t="s">
        <v>12</v>
      </c>
      <c r="D37" s="36" t="s">
        <v>59</v>
      </c>
      <c r="E37" s="38"/>
      <c r="F37" s="37">
        <f>IF(AND(ISEVEN(ROUND(E37,5)* B37*10^2),ROUND(MOD(ROUND(E37,5)* B37*10^2,1),2)&lt;=0.5),ROUNDDOWN(ROUND(E37,5)* B37,2),ROUND(ROUND(E37,5)* B37,2))</f>
        <v>0</v>
      </c>
      <c r="G37" s="28">
        <f>IF(AND(ISEVEN(H37*10^2),ROUND(MOD(H37*10^2,1),2)&lt;=0.5),ROUNDDOWN(H37,2),ROUND(H37,2))</f>
        <v>0</v>
      </c>
      <c r="H37" s="28">
        <f>0.04 * F37</f>
        <v>0</v>
      </c>
    </row>
    <row r="38" spans="1:8" s="28" customFormat="1" x14ac:dyDescent="0.2">
      <c r="A38" s="27" t="s">
        <v>60</v>
      </c>
      <c r="B38" s="35">
        <v>5</v>
      </c>
      <c r="C38" s="35" t="s">
        <v>12</v>
      </c>
      <c r="D38" s="36" t="s">
        <v>61</v>
      </c>
      <c r="E38" s="38"/>
      <c r="F38" s="37">
        <f>IF(AND(ISEVEN(ROUND(E38,5)* B38*10^2),ROUND(MOD(ROUND(E38,5)* B38*10^2,1),2)&lt;=0.5),ROUNDDOWN(ROUND(E38,5)* B38,2),ROUND(ROUND(E38,5)* B38,2))</f>
        <v>0</v>
      </c>
      <c r="G38" s="28">
        <f>IF(AND(ISEVEN(H38*10^2),ROUND(MOD(H38*10^2,1),2)&lt;=0.5),ROUNDDOWN(H38,2),ROUND(H38,2))</f>
        <v>0</v>
      </c>
      <c r="H38" s="28">
        <f>0.04 * F38</f>
        <v>0</v>
      </c>
    </row>
    <row r="39" spans="1:8" s="28" customFormat="1" ht="63.75" x14ac:dyDescent="0.2">
      <c r="A39" s="27" t="s">
        <v>62</v>
      </c>
      <c r="B39" s="35">
        <v>1</v>
      </c>
      <c r="C39" s="35" t="s">
        <v>12</v>
      </c>
      <c r="D39" s="36" t="s">
        <v>63</v>
      </c>
      <c r="E39" s="38"/>
      <c r="F39" s="37">
        <f>IF(AND(ISEVEN(ROUND(E39,5)* B39*10^2),ROUND(MOD(ROUND(E39,5)* B39*10^2,1),2)&lt;=0.5),ROUNDDOWN(ROUND(E39,5)* B39,2),ROUND(ROUND(E39,5)* B39,2))</f>
        <v>0</v>
      </c>
      <c r="G39" s="28">
        <f>IF(AND(ISEVEN(H39*10^2),ROUND(MOD(H39*10^2,1),2)&lt;=0.5),ROUNDDOWN(H39,2),ROUND(H39,2))</f>
        <v>0</v>
      </c>
      <c r="H39" s="28">
        <f>0.04 * F39</f>
        <v>0</v>
      </c>
    </row>
    <row r="40" spans="1:8" s="28" customFormat="1" ht="38.25" x14ac:dyDescent="0.2">
      <c r="A40" s="27" t="s">
        <v>64</v>
      </c>
      <c r="B40" s="35">
        <v>4</v>
      </c>
      <c r="C40" s="35" t="s">
        <v>12</v>
      </c>
      <c r="D40" s="36" t="s">
        <v>65</v>
      </c>
      <c r="E40" s="38"/>
      <c r="F40" s="37">
        <f>IF(AND(ISEVEN(ROUND(E40,5)* B40*10^2),ROUND(MOD(ROUND(E40,5)* B40*10^2,1),2)&lt;=0.5),ROUNDDOWN(ROUND(E40,5)* B40,2),ROUND(ROUND(E40,5)* B40,2))</f>
        <v>0</v>
      </c>
      <c r="G40" s="28">
        <f>IF(AND(ISEVEN(H40*10^2),ROUND(MOD(H40*10^2,1),2)&lt;=0.5),ROUNDDOWN(H40,2),ROUND(H40,2))</f>
        <v>0</v>
      </c>
      <c r="H40" s="28">
        <f>0.04 * F40</f>
        <v>0</v>
      </c>
    </row>
    <row r="41" spans="1:8" s="28" customFormat="1" ht="51" x14ac:dyDescent="0.2">
      <c r="A41" s="27" t="s">
        <v>66</v>
      </c>
      <c r="B41" s="35">
        <v>6</v>
      </c>
      <c r="C41" s="35" t="s">
        <v>12</v>
      </c>
      <c r="D41" s="36" t="s">
        <v>67</v>
      </c>
      <c r="E41" s="38"/>
      <c r="F41" s="37">
        <f>IF(AND(ISEVEN(ROUND(E41,5)* B41*10^2),ROUND(MOD(ROUND(E41,5)* B41*10^2,1),2)&lt;=0.5),ROUNDDOWN(ROUND(E41,5)* B41,2),ROUND(ROUND(E41,5)* B41,2))</f>
        <v>0</v>
      </c>
      <c r="G41" s="28">
        <f>IF(AND(ISEVEN(H41*10^2),ROUND(MOD(H41*10^2,1),2)&lt;=0.5),ROUNDDOWN(H41,2),ROUND(H41,2))</f>
        <v>0</v>
      </c>
      <c r="H41" s="28">
        <f>0.04 * F41</f>
        <v>0</v>
      </c>
    </row>
    <row r="42" spans="1:8" s="28" customFormat="1" ht="25.5" x14ac:dyDescent="0.2">
      <c r="A42" s="27" t="s">
        <v>68</v>
      </c>
      <c r="B42" s="35">
        <v>10</v>
      </c>
      <c r="C42" s="35" t="s">
        <v>12</v>
      </c>
      <c r="D42" s="36" t="s">
        <v>69</v>
      </c>
      <c r="E42" s="38"/>
      <c r="F42" s="37">
        <f>IF(AND(ISEVEN(ROUND(E42,5)* B42*10^2),ROUND(MOD(ROUND(E42,5)* B42*10^2,1),2)&lt;=0.5),ROUNDDOWN(ROUND(E42,5)* B42,2),ROUND(ROUND(E42,5)* B42,2))</f>
        <v>0</v>
      </c>
      <c r="G42" s="28">
        <f>IF(AND(ISEVEN(H42*10^2),ROUND(MOD(H42*10^2,1),2)&lt;=0.5),ROUNDDOWN(H42,2),ROUND(H42,2))</f>
        <v>0</v>
      </c>
      <c r="H42" s="28">
        <f>0.04 * F42</f>
        <v>0</v>
      </c>
    </row>
    <row r="43" spans="1:8" s="28" customFormat="1" ht="25.5" x14ac:dyDescent="0.2">
      <c r="A43" s="27" t="s">
        <v>70</v>
      </c>
      <c r="B43" s="35">
        <v>10</v>
      </c>
      <c r="C43" s="35" t="s">
        <v>12</v>
      </c>
      <c r="D43" s="36" t="s">
        <v>71</v>
      </c>
      <c r="E43" s="38"/>
      <c r="F43" s="37">
        <f>IF(AND(ISEVEN(ROUND(E43,5)* B43*10^2),ROUND(MOD(ROUND(E43,5)* B43*10^2,1),2)&lt;=0.5),ROUNDDOWN(ROUND(E43,5)* B43,2),ROUND(ROUND(E43,5)* B43,2))</f>
        <v>0</v>
      </c>
      <c r="G43" s="28">
        <f>IF(AND(ISEVEN(H43*10^2),ROUND(MOD(H43*10^2,1),2)&lt;=0.5),ROUNDDOWN(H43,2),ROUND(H43,2))</f>
        <v>0</v>
      </c>
      <c r="H43" s="28">
        <f>0.04 * F43</f>
        <v>0</v>
      </c>
    </row>
    <row r="44" spans="1:8" s="28" customFormat="1" ht="38.25" x14ac:dyDescent="0.2">
      <c r="A44" s="27" t="s">
        <v>72</v>
      </c>
      <c r="B44" s="35">
        <v>4</v>
      </c>
      <c r="C44" s="35" t="s">
        <v>12</v>
      </c>
      <c r="D44" s="36" t="s">
        <v>73</v>
      </c>
      <c r="E44" s="38"/>
      <c r="F44" s="37">
        <f>IF(AND(ISEVEN(ROUND(E44,5)* B44*10^2),ROUND(MOD(ROUND(E44,5)* B44*10^2,1),2)&lt;=0.5),ROUNDDOWN(ROUND(E44,5)* B44,2),ROUND(ROUND(E44,5)* B44,2))</f>
        <v>0</v>
      </c>
      <c r="G44" s="28">
        <f>IF(AND(ISEVEN(H44*10^2),ROUND(MOD(H44*10^2,1),2)&lt;=0.5),ROUNDDOWN(H44,2),ROUND(H44,2))</f>
        <v>0</v>
      </c>
      <c r="H44" s="28">
        <f>0.04 * F44</f>
        <v>0</v>
      </c>
    </row>
    <row r="45" spans="1:8" s="28" customFormat="1" ht="25.5" x14ac:dyDescent="0.2">
      <c r="A45" s="27" t="s">
        <v>74</v>
      </c>
      <c r="B45" s="35">
        <v>10</v>
      </c>
      <c r="C45" s="35" t="s">
        <v>12</v>
      </c>
      <c r="D45" s="36" t="s">
        <v>75</v>
      </c>
      <c r="E45" s="38"/>
      <c r="F45" s="37">
        <f>IF(AND(ISEVEN(ROUND(E45,5)* B45*10^2),ROUND(MOD(ROUND(E45,5)* B45*10^2,1),2)&lt;=0.5),ROUNDDOWN(ROUND(E45,5)* B45,2),ROUND(ROUND(E45,5)* B45,2))</f>
        <v>0</v>
      </c>
      <c r="G45" s="28">
        <f>IF(AND(ISEVEN(H45*10^2),ROUND(MOD(H45*10^2,1),2)&lt;=0.5),ROUNDDOWN(H45,2),ROUND(H45,2))</f>
        <v>0</v>
      </c>
      <c r="H45" s="28">
        <f>0.04 * F45</f>
        <v>0</v>
      </c>
    </row>
    <row r="46" spans="1:8" s="28" customFormat="1" ht="63.75" x14ac:dyDescent="0.2">
      <c r="A46" s="27" t="s">
        <v>76</v>
      </c>
      <c r="B46" s="35">
        <v>2</v>
      </c>
      <c r="C46" s="35" t="s">
        <v>12</v>
      </c>
      <c r="D46" s="36" t="s">
        <v>77</v>
      </c>
      <c r="E46" s="38"/>
      <c r="F46" s="37">
        <f>IF(AND(ISEVEN(ROUND(E46,5)* B46*10^2),ROUND(MOD(ROUND(E46,5)* B46*10^2,1),2)&lt;=0.5),ROUNDDOWN(ROUND(E46,5)* B46,2),ROUND(ROUND(E46,5)* B46,2))</f>
        <v>0</v>
      </c>
      <c r="G46" s="28">
        <f>IF(AND(ISEVEN(H46*10^2),ROUND(MOD(H46*10^2,1),2)&lt;=0.5),ROUNDDOWN(H46,2),ROUND(H46,2))</f>
        <v>0</v>
      </c>
      <c r="H46" s="28">
        <f>0.04 * F46</f>
        <v>0</v>
      </c>
    </row>
    <row r="47" spans="1:8" s="28" customFormat="1" ht="76.5" x14ac:dyDescent="0.2">
      <c r="A47" s="27" t="s">
        <v>78</v>
      </c>
      <c r="B47" s="35">
        <v>1</v>
      </c>
      <c r="C47" s="35" t="s">
        <v>12</v>
      </c>
      <c r="D47" s="36" t="s">
        <v>79</v>
      </c>
      <c r="E47" s="38"/>
      <c r="F47" s="37">
        <f>IF(AND(ISEVEN(ROUND(E47,5)* B47*10^2),ROUND(MOD(ROUND(E47,5)* B47*10^2,1),2)&lt;=0.5),ROUNDDOWN(ROUND(E47,5)* B47,2),ROUND(ROUND(E47,5)* B47,2))</f>
        <v>0</v>
      </c>
      <c r="G47" s="28">
        <f>IF(AND(ISEVEN(H47*10^2),ROUND(MOD(H47*10^2,1),2)&lt;=0.5),ROUNDDOWN(H47,2),ROUND(H47,2))</f>
        <v>0</v>
      </c>
      <c r="H47" s="28">
        <f>0.04 * F47</f>
        <v>0</v>
      </c>
    </row>
    <row r="48" spans="1:8" s="28" customFormat="1" ht="38.25" x14ac:dyDescent="0.2">
      <c r="A48" s="27" t="s">
        <v>80</v>
      </c>
      <c r="B48" s="35">
        <v>1</v>
      </c>
      <c r="C48" s="35" t="s">
        <v>12</v>
      </c>
      <c r="D48" s="36" t="s">
        <v>81</v>
      </c>
      <c r="E48" s="38"/>
      <c r="F48" s="37">
        <f>IF(AND(ISEVEN(ROUND(E48,5)* B48*10^2),ROUND(MOD(ROUND(E48,5)* B48*10^2,1),2)&lt;=0.5),ROUNDDOWN(ROUND(E48,5)* B48,2),ROUND(ROUND(E48,5)* B48,2))</f>
        <v>0</v>
      </c>
      <c r="G48" s="28">
        <f>IF(AND(ISEVEN(H48*10^2),ROUND(MOD(H48*10^2,1),2)&lt;=0.5),ROUNDDOWN(H48,2),ROUND(H48,2))</f>
        <v>0</v>
      </c>
      <c r="H48" s="28">
        <f>0.04 * F48</f>
        <v>0</v>
      </c>
    </row>
    <row r="49" spans="1:8" s="28" customFormat="1" ht="89.25" x14ac:dyDescent="0.2">
      <c r="A49" s="27" t="s">
        <v>82</v>
      </c>
      <c r="B49" s="35">
        <v>1</v>
      </c>
      <c r="C49" s="35" t="s">
        <v>12</v>
      </c>
      <c r="D49" s="36" t="s">
        <v>83</v>
      </c>
      <c r="E49" s="38"/>
      <c r="F49" s="37">
        <f>IF(AND(ISEVEN(ROUND(E49,5)* B49*10^2),ROUND(MOD(ROUND(E49,5)* B49*10^2,1),2)&lt;=0.5),ROUNDDOWN(ROUND(E49,5)* B49,2),ROUND(ROUND(E49,5)* B49,2))</f>
        <v>0</v>
      </c>
      <c r="G49" s="28">
        <f>IF(AND(ISEVEN(H49*10^2),ROUND(MOD(H49*10^2,1),2)&lt;=0.5),ROUNDDOWN(H49,2),ROUND(H49,2))</f>
        <v>0</v>
      </c>
      <c r="H49" s="28">
        <f>0.04 * F49</f>
        <v>0</v>
      </c>
    </row>
    <row r="50" spans="1:8" s="28" customFormat="1" ht="38.25" x14ac:dyDescent="0.2">
      <c r="A50" s="27" t="s">
        <v>84</v>
      </c>
      <c r="B50" s="35">
        <v>1</v>
      </c>
      <c r="C50" s="35" t="s">
        <v>12</v>
      </c>
      <c r="D50" s="36" t="s">
        <v>85</v>
      </c>
      <c r="E50" s="38"/>
      <c r="F50" s="37">
        <f>IF(AND(ISEVEN(ROUND(E50,5)* B50*10^2),ROUND(MOD(ROUND(E50,5)* B50*10^2,1),2)&lt;=0.5),ROUNDDOWN(ROUND(E50,5)* B50,2),ROUND(ROUND(E50,5)* B50,2))</f>
        <v>0</v>
      </c>
      <c r="G50" s="28">
        <f>IF(AND(ISEVEN(H50*10^2),ROUND(MOD(H50*10^2,1),2)&lt;=0.5),ROUNDDOWN(H50,2),ROUND(H50,2))</f>
        <v>0</v>
      </c>
      <c r="H50" s="28">
        <f>0.04 * F50</f>
        <v>0</v>
      </c>
    </row>
    <row r="51" spans="1:8" s="28" customFormat="1" ht="25.5" x14ac:dyDescent="0.2">
      <c r="A51" s="27" t="s">
        <v>86</v>
      </c>
      <c r="B51" s="35">
        <v>1</v>
      </c>
      <c r="C51" s="35" t="s">
        <v>12</v>
      </c>
      <c r="D51" s="36" t="s">
        <v>87</v>
      </c>
      <c r="E51" s="38"/>
      <c r="F51" s="37">
        <f>IF(AND(ISEVEN(ROUND(E51,5)* B51*10^2),ROUND(MOD(ROUND(E51,5)* B51*10^2,1),2)&lt;=0.5),ROUNDDOWN(ROUND(E51,5)* B51,2),ROUND(ROUND(E51,5)* B51,2))</f>
        <v>0</v>
      </c>
      <c r="G51" s="28">
        <f>IF(AND(ISEVEN(H51*10^2),ROUND(MOD(H51*10^2,1),2)&lt;=0.5),ROUNDDOWN(H51,2),ROUND(H51,2))</f>
        <v>0</v>
      </c>
      <c r="H51" s="28">
        <f>0.04 * F51</f>
        <v>0</v>
      </c>
    </row>
    <row r="52" spans="1:8" s="28" customFormat="1" x14ac:dyDescent="0.2">
      <c r="A52" s="27" t="s">
        <v>88</v>
      </c>
      <c r="B52" s="35">
        <v>1</v>
      </c>
      <c r="C52" s="35" t="s">
        <v>12</v>
      </c>
      <c r="D52" s="36" t="s">
        <v>89</v>
      </c>
      <c r="E52" s="38"/>
      <c r="F52" s="37">
        <f>IF(AND(ISEVEN(ROUND(E52,5)* B52*10^2),ROUND(MOD(ROUND(E52,5)* B52*10^2,1),2)&lt;=0.5),ROUNDDOWN(ROUND(E52,5)* B52,2),ROUND(ROUND(E52,5)* B52,2))</f>
        <v>0</v>
      </c>
      <c r="G52" s="28">
        <f>IF(AND(ISEVEN(H52*10^2),ROUND(MOD(H52*10^2,1),2)&lt;=0.5),ROUNDDOWN(H52,2),ROUND(H52,2))</f>
        <v>0</v>
      </c>
      <c r="H52" s="28">
        <f>0.04 * F52</f>
        <v>0</v>
      </c>
    </row>
    <row r="53" spans="1:8" s="28" customFormat="1" ht="25.5" x14ac:dyDescent="0.2">
      <c r="A53" s="27" t="s">
        <v>90</v>
      </c>
      <c r="B53" s="35">
        <v>1</v>
      </c>
      <c r="C53" s="35" t="s">
        <v>12</v>
      </c>
      <c r="D53" s="36" t="s">
        <v>91</v>
      </c>
      <c r="E53" s="38"/>
      <c r="F53" s="37">
        <f>IF(AND(ISEVEN(ROUND(E53,5)* B53*10^2),ROUND(MOD(ROUND(E53,5)* B53*10^2,1),2)&lt;=0.5),ROUNDDOWN(ROUND(E53,5)* B53,2),ROUND(ROUND(E53,5)* B53,2))</f>
        <v>0</v>
      </c>
      <c r="G53" s="28">
        <f>IF(AND(ISEVEN(H53*10^2),ROUND(MOD(H53*10^2,1),2)&lt;=0.5),ROUNDDOWN(H53,2),ROUND(H53,2))</f>
        <v>0</v>
      </c>
      <c r="H53" s="28">
        <f>0.04 * F53</f>
        <v>0</v>
      </c>
    </row>
    <row r="54" spans="1:8" s="28" customFormat="1" ht="153" x14ac:dyDescent="0.2">
      <c r="A54" s="27" t="s">
        <v>92</v>
      </c>
      <c r="B54" s="35">
        <v>1</v>
      </c>
      <c r="C54" s="35" t="s">
        <v>93</v>
      </c>
      <c r="D54" s="36" t="s">
        <v>94</v>
      </c>
      <c r="E54" s="38"/>
      <c r="F54" s="37">
        <f>IF(AND(ISEVEN(ROUND(E54,5)* B54*10^2),ROUND(MOD(ROUND(E54,5)* B54*10^2,1),2)&lt;=0.5),ROUNDDOWN(ROUND(E54,5)* B54,2),ROUND(ROUND(E54,5)* B54,2))</f>
        <v>0</v>
      </c>
      <c r="G54" s="28">
        <f>IF(AND(ISEVEN(H54*10^2),ROUND(MOD(H54*10^2,1),2)&lt;=0.5),ROUNDDOWN(H54,2),ROUND(H54,2))</f>
        <v>0</v>
      </c>
      <c r="H54" s="28">
        <f>0.04 * F54</f>
        <v>0</v>
      </c>
    </row>
    <row r="55" spans="1:8" s="28" customFormat="1" ht="153" x14ac:dyDescent="0.2">
      <c r="A55" s="27" t="s">
        <v>95</v>
      </c>
      <c r="B55" s="35">
        <v>1</v>
      </c>
      <c r="C55" s="35" t="s">
        <v>12</v>
      </c>
      <c r="D55" s="36" t="s">
        <v>96</v>
      </c>
      <c r="E55" s="38"/>
      <c r="F55" s="37">
        <f>IF(AND(ISEVEN(ROUND(E55,5)* B55*10^2),ROUND(MOD(ROUND(E55,5)* B55*10^2,1),2)&lt;=0.5),ROUNDDOWN(ROUND(E55,5)* B55,2),ROUND(ROUND(E55,5)* B55,2))</f>
        <v>0</v>
      </c>
      <c r="G55" s="28">
        <f>IF(AND(ISEVEN(H55*10^2),ROUND(MOD(H55*10^2,1),2)&lt;=0.5),ROUNDDOWN(H55,2),ROUND(H55,2))</f>
        <v>0</v>
      </c>
      <c r="H55" s="28">
        <f>0.04 * F55</f>
        <v>0</v>
      </c>
    </row>
    <row r="56" spans="1:8" s="28" customFormat="1" ht="38.25" x14ac:dyDescent="0.2">
      <c r="A56" s="27" t="s">
        <v>97</v>
      </c>
      <c r="B56" s="35">
        <v>1</v>
      </c>
      <c r="C56" s="35" t="s">
        <v>12</v>
      </c>
      <c r="D56" s="36" t="s">
        <v>98</v>
      </c>
      <c r="E56" s="38"/>
      <c r="F56" s="37">
        <f>IF(AND(ISEVEN(ROUND(E56,5)* B56*10^2),ROUND(MOD(ROUND(E56,5)* B56*10^2,1),2)&lt;=0.5),ROUNDDOWN(ROUND(E56,5)* B56,2),ROUND(ROUND(E56,5)* B56,2))</f>
        <v>0</v>
      </c>
      <c r="G56" s="28">
        <f>IF(AND(ISEVEN(H56*10^2),ROUND(MOD(H56*10^2,1),2)&lt;=0.5),ROUNDDOWN(H56,2),ROUND(H56,2))</f>
        <v>0</v>
      </c>
      <c r="H56" s="28">
        <f>0.04 * F56</f>
        <v>0</v>
      </c>
    </row>
    <row r="57" spans="1:8" s="28" customFormat="1" ht="153" x14ac:dyDescent="0.2">
      <c r="A57" s="27" t="s">
        <v>99</v>
      </c>
      <c r="B57" s="35">
        <v>1</v>
      </c>
      <c r="C57" s="35" t="s">
        <v>12</v>
      </c>
      <c r="D57" s="36" t="s">
        <v>100</v>
      </c>
      <c r="E57" s="38"/>
      <c r="F57" s="37">
        <f>IF(AND(ISEVEN(ROUND(E57,5)* B57*10^2),ROUND(MOD(ROUND(E57,5)* B57*10^2,1),2)&lt;=0.5),ROUNDDOWN(ROUND(E57,5)* B57,2),ROUND(ROUND(E57,5)* B57,2))</f>
        <v>0</v>
      </c>
      <c r="G57" s="28">
        <f>IF(AND(ISEVEN(H57*10^2),ROUND(MOD(H57*10^2,1),2)&lt;=0.5),ROUNDDOWN(H57,2),ROUND(H57,2))</f>
        <v>0</v>
      </c>
      <c r="H57" s="28">
        <f>0.04 * F57</f>
        <v>0</v>
      </c>
    </row>
    <row r="58" spans="1:8" s="28" customFormat="1" ht="38.25" x14ac:dyDescent="0.2">
      <c r="A58" s="27" t="s">
        <v>101</v>
      </c>
      <c r="B58" s="35">
        <v>1</v>
      </c>
      <c r="C58" s="35" t="s">
        <v>12</v>
      </c>
      <c r="D58" s="36" t="s">
        <v>102</v>
      </c>
      <c r="E58" s="38"/>
      <c r="F58" s="37">
        <f>IF(AND(ISEVEN(ROUND(E58,5)* B58*10^2),ROUND(MOD(ROUND(E58,5)* B58*10^2,1),2)&lt;=0.5),ROUNDDOWN(ROUND(E58,5)* B58,2),ROUND(ROUND(E58,5)* B58,2))</f>
        <v>0</v>
      </c>
      <c r="G58" s="28">
        <f>IF(AND(ISEVEN(H58*10^2),ROUND(MOD(H58*10^2,1),2)&lt;=0.5),ROUNDDOWN(H58,2),ROUND(H58,2))</f>
        <v>0</v>
      </c>
      <c r="H58" s="28">
        <f>0.04 * F58</f>
        <v>0</v>
      </c>
    </row>
    <row r="59" spans="1:8" s="28" customFormat="1" ht="127.5" x14ac:dyDescent="0.2">
      <c r="A59" s="27" t="s">
        <v>103</v>
      </c>
      <c r="B59" s="35">
        <v>1</v>
      </c>
      <c r="C59" s="35" t="s">
        <v>12</v>
      </c>
      <c r="D59" s="36" t="s">
        <v>104</v>
      </c>
      <c r="E59" s="38"/>
      <c r="F59" s="37">
        <f>IF(AND(ISEVEN(ROUND(E59,5)* B59*10^2),ROUND(MOD(ROUND(E59,5)* B59*10^2,1),2)&lt;=0.5),ROUNDDOWN(ROUND(E59,5)* B59,2),ROUND(ROUND(E59,5)* B59,2))</f>
        <v>0</v>
      </c>
      <c r="G59" s="28">
        <f>IF(AND(ISEVEN(H59*10^2),ROUND(MOD(H59*10^2,1),2)&lt;=0.5),ROUNDDOWN(H59,2),ROUND(H59,2))</f>
        <v>0</v>
      </c>
      <c r="H59" s="28">
        <f>0.04 * F59</f>
        <v>0</v>
      </c>
    </row>
    <row r="60" spans="1:8" s="28" customFormat="1" ht="76.5" x14ac:dyDescent="0.2">
      <c r="A60" s="27" t="s">
        <v>105</v>
      </c>
      <c r="B60" s="35">
        <v>1</v>
      </c>
      <c r="C60" s="35" t="s">
        <v>12</v>
      </c>
      <c r="D60" s="36" t="s">
        <v>106</v>
      </c>
      <c r="E60" s="38"/>
      <c r="F60" s="37">
        <f>IF(AND(ISEVEN(ROUND(E60,5)* B60*10^2),ROUND(MOD(ROUND(E60,5)* B60*10^2,1),2)&lt;=0.5),ROUNDDOWN(ROUND(E60,5)* B60,2),ROUND(ROUND(E60,5)* B60,2))</f>
        <v>0</v>
      </c>
      <c r="G60" s="28">
        <f>IF(AND(ISEVEN(H60*10^2),ROUND(MOD(H60*10^2,1),2)&lt;=0.5),ROUNDDOWN(H60,2),ROUND(H60,2))</f>
        <v>0</v>
      </c>
      <c r="H60" s="28">
        <f>0.04 * F60</f>
        <v>0</v>
      </c>
    </row>
    <row r="61" spans="1:8" s="28" customFormat="1" ht="178.5" x14ac:dyDescent="0.2">
      <c r="A61" s="27" t="s">
        <v>107</v>
      </c>
      <c r="B61" s="35">
        <v>1</v>
      </c>
      <c r="C61" s="35" t="s">
        <v>12</v>
      </c>
      <c r="D61" s="36" t="s">
        <v>108</v>
      </c>
      <c r="E61" s="38"/>
      <c r="F61" s="37">
        <f>IF(AND(ISEVEN(ROUND(E61,5)* B61*10^2),ROUND(MOD(ROUND(E61,5)* B61*10^2,1),2)&lt;=0.5),ROUNDDOWN(ROUND(E61,5)* B61,2),ROUND(ROUND(E61,5)* B61,2))</f>
        <v>0</v>
      </c>
      <c r="G61" s="28">
        <f>IF(AND(ISEVEN(H61*10^2),ROUND(MOD(H61*10^2,1),2)&lt;=0.5),ROUNDDOWN(H61,2),ROUND(H61,2))</f>
        <v>0</v>
      </c>
      <c r="H61" s="28">
        <f>0.04 * F61</f>
        <v>0</v>
      </c>
    </row>
    <row r="62" spans="1:8" s="28" customFormat="1" ht="63.75" x14ac:dyDescent="0.2">
      <c r="A62" s="27" t="s">
        <v>109</v>
      </c>
      <c r="B62" s="35">
        <v>5</v>
      </c>
      <c r="C62" s="35" t="s">
        <v>12</v>
      </c>
      <c r="D62" s="36" t="s">
        <v>110</v>
      </c>
      <c r="E62" s="38"/>
      <c r="F62" s="37">
        <f>IF(AND(ISEVEN(ROUND(E62,5)* B62*10^2),ROUND(MOD(ROUND(E62,5)* B62*10^2,1),2)&lt;=0.5),ROUNDDOWN(ROUND(E62,5)* B62,2),ROUND(ROUND(E62,5)* B62,2))</f>
        <v>0</v>
      </c>
      <c r="G62" s="28">
        <f>IF(AND(ISEVEN(H62*10^2),ROUND(MOD(H62*10^2,1),2)&lt;=0.5),ROUNDDOWN(H62,2),ROUND(H62,2))</f>
        <v>0</v>
      </c>
      <c r="H62" s="28">
        <f>0.04 * F62</f>
        <v>0</v>
      </c>
    </row>
    <row r="63" spans="1:8" s="40" customFormat="1" ht="27.95" customHeight="1" x14ac:dyDescent="0.2">
      <c r="A63" s="39"/>
      <c r="B63" s="41"/>
      <c r="C63" s="42"/>
      <c r="D63" s="43"/>
      <c r="E63" s="44" t="s">
        <v>111</v>
      </c>
      <c r="F63" s="45">
        <f>SUM(F14:F62)</f>
        <v>0</v>
      </c>
    </row>
    <row r="64" spans="1:8" s="40" customFormat="1" ht="27.95" customHeight="1" x14ac:dyDescent="0.2">
      <c r="A64" s="39"/>
      <c r="B64" s="41"/>
      <c r="C64" s="42"/>
      <c r="D64" s="43"/>
      <c r="E64" s="44" t="s">
        <v>112</v>
      </c>
      <c r="F64" s="45">
        <f>SUM(G14:G62)</f>
        <v>0</v>
      </c>
    </row>
    <row r="65" spans="1:6" s="40" customFormat="1" ht="27.95" customHeight="1" x14ac:dyDescent="0.2">
      <c r="A65" s="39"/>
      <c r="B65" s="41"/>
      <c r="C65" s="42"/>
      <c r="D65" s="43"/>
      <c r="E65" s="44" t="s">
        <v>113</v>
      </c>
      <c r="F65" s="45">
        <f>SUM(F63:F64)</f>
        <v>0</v>
      </c>
    </row>
    <row r="69" spans="1:6" ht="51" customHeight="1" x14ac:dyDescent="0.2">
      <c r="B69" s="47" t="s">
        <v>115</v>
      </c>
      <c r="C69" s="47"/>
      <c r="D69" s="47"/>
      <c r="E69" s="47"/>
      <c r="F69" s="47"/>
    </row>
    <row r="71" spans="1:6" x14ac:dyDescent="0.2">
      <c r="F71" s="48" t="s">
        <v>116</v>
      </c>
    </row>
    <row r="72" spans="1:6" x14ac:dyDescent="0.2">
      <c r="F72" s="49" t="s">
        <v>117</v>
      </c>
    </row>
  </sheetData>
  <sheetProtection password="D86F" sheet="1" objects="1" scenarios="1" formatRows="0" selectLockedCells="1"/>
  <mergeCells count="5">
    <mergeCell ref="B9:F9"/>
    <mergeCell ref="B5:F5"/>
    <mergeCell ref="B8:C8"/>
    <mergeCell ref="B7:F7"/>
    <mergeCell ref="B69:F69"/>
  </mergeCells>
  <phoneticPr fontId="0" type="noConversion"/>
  <conditionalFormatting sqref="F10:F68 F2:F4 F70:F65532">
    <cfRule type="cellIs" dxfId="0" priority="1" stopIfTrue="1" operator="equal">
      <formula>0</formula>
    </cfRule>
  </conditionalFormatting>
  <pageMargins left="0.59055118110236227" right="0.59055118110236227" top="0.39370078740157483" bottom="0.78740157480314965" header="0" footer="0"/>
  <pageSetup paperSize="9" scale="98" fitToHeight="0" orientation="portrait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TRAGSA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amaya1</dc:creator>
  <cp:lastModifiedBy>u_xen_vdi</cp:lastModifiedBy>
  <cp:lastPrinted>2019-03-13T10:36:06Z</cp:lastPrinted>
  <dcterms:created xsi:type="dcterms:W3CDTF">2007-01-22T10:55:29Z</dcterms:created>
  <dcterms:modified xsi:type="dcterms:W3CDTF">2019-10-18T11:14:06Z</dcterms:modified>
</cp:coreProperties>
</file>