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8780" windowHeight="13020"/>
  </bookViews>
  <sheets>
    <sheet name="Hoja1" sheetId="1" r:id="rId1"/>
  </sheets>
  <definedNames>
    <definedName name="_xlnm.Print_Titles" localSheetId="0">Hoja1!$1:$1</definedName>
  </definedNames>
  <calcPr calcId="145621"/>
</workbook>
</file>

<file path=xl/calcChain.xml><?xml version="1.0" encoding="utf-8"?>
<calcChain xmlns="http://schemas.openxmlformats.org/spreadsheetml/2006/main">
  <c r="B8" i="1" l="1"/>
  <c r="F45" i="1"/>
  <c r="F44" i="1"/>
  <c r="F43" i="1"/>
  <c r="G42" i="1"/>
  <c r="H42" i="1"/>
  <c r="F42" i="1"/>
  <c r="G41" i="1"/>
  <c r="H41" i="1"/>
  <c r="F41" i="1"/>
  <c r="G40" i="1"/>
  <c r="H40" i="1"/>
  <c r="F40" i="1"/>
  <c r="G39" i="1"/>
  <c r="H39" i="1"/>
  <c r="F39" i="1"/>
  <c r="G38" i="1"/>
  <c r="H38" i="1"/>
  <c r="F38" i="1"/>
  <c r="G37" i="1"/>
  <c r="H37" i="1"/>
  <c r="F37" i="1"/>
  <c r="G35" i="1"/>
  <c r="H35" i="1"/>
  <c r="F35" i="1"/>
  <c r="G34" i="1"/>
  <c r="H34" i="1"/>
  <c r="F34" i="1"/>
  <c r="G33" i="1"/>
  <c r="H33" i="1"/>
  <c r="F33" i="1"/>
  <c r="G32" i="1"/>
  <c r="H32" i="1"/>
  <c r="F32" i="1"/>
  <c r="G30" i="1"/>
  <c r="H30" i="1"/>
  <c r="F30" i="1"/>
  <c r="G29" i="1"/>
  <c r="H29" i="1"/>
  <c r="F29" i="1"/>
  <c r="G28" i="1"/>
  <c r="H28" i="1"/>
  <c r="F28" i="1"/>
  <c r="G27" i="1"/>
  <c r="H27" i="1"/>
  <c r="F27" i="1"/>
  <c r="G25" i="1"/>
  <c r="H25" i="1"/>
  <c r="F25" i="1"/>
  <c r="G24" i="1"/>
  <c r="H24" i="1"/>
  <c r="F24" i="1"/>
  <c r="G23" i="1"/>
  <c r="H23" i="1"/>
  <c r="F23" i="1"/>
  <c r="G22" i="1"/>
  <c r="H22" i="1"/>
  <c r="F22" i="1"/>
  <c r="G21" i="1"/>
  <c r="H21" i="1"/>
  <c r="F21" i="1"/>
  <c r="G20" i="1"/>
  <c r="H20" i="1"/>
  <c r="F20" i="1"/>
  <c r="G19" i="1"/>
  <c r="H19" i="1"/>
  <c r="F19" i="1"/>
  <c r="G18" i="1"/>
  <c r="H18" i="1"/>
  <c r="F18" i="1"/>
  <c r="G17" i="1"/>
  <c r="H17" i="1"/>
  <c r="F17" i="1"/>
  <c r="G16" i="1"/>
  <c r="H16" i="1"/>
  <c r="F16" i="1"/>
  <c r="G15" i="1"/>
  <c r="H15" i="1"/>
  <c r="F15" i="1"/>
</calcChain>
</file>

<file path=xl/sharedStrings.xml><?xml version="1.0" encoding="utf-8"?>
<sst xmlns="http://schemas.openxmlformats.org/spreadsheetml/2006/main" count="97" uniqueCount="74">
  <si>
    <t>ANEJO I</t>
  </si>
  <si>
    <t xml:space="preserve">CRITERIOS EVALUABLES DE FORMA AUTOMÁTICA MEDIANTE FÓRMULAS </t>
  </si>
  <si>
    <t>De acuerdo con el siguiente cuadro de unidades y precios:</t>
  </si>
  <si>
    <t>CUADRO DE UNIDADES Y PRECIOS</t>
  </si>
  <si>
    <t>TSA0068134</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</si>
  <si>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INSTALACIÓN DE TRANSPORTE NEUMÁTICO PARA LA OBRA DE TERMINACION DEL HOSPITAL DE MELILLA' Ref.: TSA0068134</t>
    </r>
    <r>
      <rPr>
        <sz val="10"/>
        <rFont val="Arial"/>
        <family val="2"/>
      </rPr>
      <t>, se compromete en nombre propio o de la empresa a que representa, a prestar el objeto del presente pliego por un importe total de:</t>
    </r>
  </si>
  <si>
    <t>Nº Uds.</t>
  </si>
  <si>
    <t>Ud.</t>
  </si>
  <si>
    <t>Descripción</t>
  </si>
  <si>
    <t>Precio unit. (IPSI no incluido)</t>
  </si>
  <si>
    <t>Importe (IPSI no incluido)</t>
  </si>
  <si>
    <t>INSTALACIÓN DE TRANSPORTE NEUMÁTICO DE MUESTRAS</t>
  </si>
  <si>
    <t>1</t>
  </si>
  <si>
    <t>ud</t>
  </si>
  <si>
    <t>Suministro de estación automática de recepción y envío de cartuchos para transporte neumático de muestras o documentos, con elementos de mando y control por botonera y lectura digital, tubos de 110 mm de diámetro para descarga y paso de cartuchos, motorización a 24 V.c.c y cesta de recogida de cartuchos. Completamente instalado y probado. 
Comprende todos los trabajos, materiales y medios auxiliares necesarios para dejar la unidad completa, totalmente instalada, probada y en perfecto estado de funcionamiento.</t>
  </si>
  <si>
    <t>2</t>
  </si>
  <si>
    <t>Suministro de Ordenador central de mando y control del transporte neumático,  entorno  Windows XP profesional o equivalente con  el programa base de trabajo, y  datos modulares  adaptables  al esquema de la instalación. Teclado de programación, Monitor  de  15", selector de servicio, impresora para el control de funciones u anomalias.Control  de  todos  los  equipos,  estadísticas,  mantenimiento,  Con toda la programación necesaria para el perfecto funcionamiento de la instalación. Completamente instalado y probado.
Comprende todos los trabajos, materiales y medios auxiliares necesarios para dejar la unidad completa, totalmente instalada, probada y en perfecto estado de funcionamiento.</t>
  </si>
  <si>
    <t>3</t>
  </si>
  <si>
    <t>Suministro de Equipo automático de bifurcación para transporte neumático de muestras y documentos, con mando y control desde ordenador central, boca de entrada de 110 mm de diámetro y 3 bocas de salida de 110 mm de diámetro. Completamente instalado y probado. 
Comprende todos los trabajos, materiales y medios auxiliares necesarios para dejar la unidad completa, totalmente instalada, probada y en perfecto estado de funcionamiento.</t>
  </si>
  <si>
    <t>4</t>
  </si>
  <si>
    <t>Suministro de Grupo compresor/aspirador para transporte neumático de muestras o documentos, de caudal  6,5 m3/min, potencia  3 kW, bocas de entrada y salida de  mm de diámetro. Completamente instalado y probado. 
Comprende todos los trabajos, materiales y medios auxiliares necesarios para dejar la unidad completa, totalmente instalada, probada y en perfecto estado de funcionamiento.</t>
  </si>
  <si>
    <t>5</t>
  </si>
  <si>
    <t>Suministro de Válvulas de tres vias automáticas acopladas a las bocas de aspiración y impulsión de cada grupo compresor, con sensores de posición y de cambio de sentido de transporte, mando y control desde el ordenador, cuadro de conexionado y protección, incluso instalación eléctrica de alimentación montaje y conexionado. Totalmente instalada y probada.
Comprende todos los trabajos, materiales y medios auxiliares necesarios para dejar la unidad completa, totalmente instalada, probada y en perfecto estado de funcionamiento.</t>
  </si>
  <si>
    <t>6</t>
  </si>
  <si>
    <t>m</t>
  </si>
  <si>
    <t>Suministro de Tubo de PVC para transporte neumático de 110 mm de diámetro exterior y 2,3 mm de espesor (calibrado), homologado en U.E., con curvas de 800 mm de radio, uniones mediante manguitos exteriores soldados, con parte proporcional de bridas de acero galvanizado. Completamente instalado y probado.
Comprende todos los trabajos, materiales y medios auxiliares necesarios para dejar la unidad completa, totalmente instalada, probada y en perfecto estado de funcionamiento.</t>
  </si>
  <si>
    <t>7</t>
  </si>
  <si>
    <t>Suministro de Sistema de freno neumático con mando y control desde ordenador central, para el transporte de sangre y muestras, formado por un cuerpo de 110 mm de diámetro con válvulas de regulación de caudal y selección de sentido. Completamente instalado y probado. 
Comprende todos los trabajos, materiales y medios auxiliares necesarios para dejar la unidad completa, totalmente instalada, probada y en perfecto estado de funcionamiento.</t>
  </si>
  <si>
    <t>8</t>
  </si>
  <si>
    <t>Suministro de Cartucho de transporte neumático, de plástico transparente, 76 mm de diámetro útil y 330 mm de longitud útil. Completamente instalado. 
Comprende todos los trabajos, materiales y medios auxiliares necesarios para dejar la unidad completa, totalmente instalada, probada y en perfecto estado de funcionamiento.</t>
  </si>
  <si>
    <t>9</t>
  </si>
  <si>
    <t>Suministro de Fuente de alimentación AC 220v / DC 24v conexión a los circuitos electronicos de comunicación. Completamente instalado.
Comprende todos los trabajos, materiales y medios auxiliares necesarios para dejar la unidad completa, totalmente instalada, probada y en perfecto estado de funcionamiento.</t>
  </si>
  <si>
    <t>10</t>
  </si>
  <si>
    <t>Instalación eléctrica para mando control y potencia del sistema de transporte neumático, con manguera multipolar; a base de cables de potencia y dos grupos de cables para señal microprocesada, doblemente apantallados, montados sobre el tubo de transporte, sujetados con cintillas, para tensión de trabajo a 24 V.c.c. incluyendo parte proporcional de accesorios, derivaciones y soportes. Completamente instalada y probada.
Comprende todos los trabajos, materiales y medios auxiliares necesarios para dejar la unidad completa, totalmente instalada, probada y en perfecto estado de funcionamiento.</t>
  </si>
  <si>
    <t>11</t>
  </si>
  <si>
    <t>Sistema para el sellado contra el fuego de pasos de tuberías combustibles de diámetros exteriores desde 92 mm. Hasta 115 mm., a través tanto de muro como de forjado, hasta RF-240 con abrazaderas intumescentes Hilti CP 644-110 o equivalente. Ensayado y homologado según UNE 23802-79. Medida la unidad instalada.
Comprende todos los trabajos, materiales y medios auxiliares necesarios para dejar la unidad completa, totalmente instalada, probada y en perfecto estado de funcionamiento.</t>
  </si>
  <si>
    <t>INSTALACIÓN DE TRANSPORTE NEUMÁTICO DE BASURAS</t>
  </si>
  <si>
    <t>18</t>
  </si>
  <si>
    <t>Suministro e instalación de Ampliación y adaptación del ordenador de mando y control, tensión de trabajo 24 Vcc, módulos Siemens S.7 o equivalente de entradas y salidas electrónicas, con protección galvanica, cuadro metálico de montaje, montaje y conexionado.
Comprende todos los trabajos, materiales y medios auxiliares necesarios para dejar la unidad completa, totalmente instalada, probada y en perfecto estado de funcionamiento.</t>
  </si>
  <si>
    <t>19</t>
  </si>
  <si>
    <t>Suministro e instalación de Adaptación, ampliación y instalación de aire comprimido incluye tubo Legris de nylon, presostato y manoreductor, capaz de regular los caudales en todos los puntos de consumo, cilindros con soportes basculantes , soportes, rácores y accesorios.
Comprende todos los trabajos, materiales y medios auxiliares necesarios para dejar la unidad completa, totalmente instalada, probada y en perfecto estado de funcionamiento.</t>
  </si>
  <si>
    <t>20</t>
  </si>
  <si>
    <t>Suministro e instalación de Adaptación, ampliación y instalación de electricidad desde el cuadro de ordenador, manguera especial de comunicación hasta cada punto de señal y poténcia, incluso transformadores 240/24 V, tensión de trabajo 24 Vcc.
Comprende todos los trabajos, materiales y medios auxiliares necesarios para dejar la unidad completa, totalmente instalada, probada y en perfecto estado de funcionamiento.</t>
  </si>
  <si>
    <t>21</t>
  </si>
  <si>
    <t>Suministro de Compactador-contenedor hidráulico de instalación fija, para basura, con 15 m3 de capacidad de basura compactada, cierre estanco, potencia 5,5 KW III+N+T, ensamblaje y guías con rodillos de deslizamiento, ganchos de carga en ambos extremos, sensores de presencia y de llenado, con mando y control desde el ordenador del transporte neumático; instalado y en funcionamiento.
Comprende todos los trabajos, materiales y medios auxiliares necesarios para dejar la unidad completa, totalmente instalada, probada y en perfecto estado de funcionamiento.</t>
  </si>
  <si>
    <t>INSTALACIÓN DE TRANSPORTE NEUMÁTICO DE ROPA SUCIA</t>
  </si>
  <si>
    <t>24</t>
  </si>
  <si>
    <t>Suminsitro e instalación de Silenciador para grupo de aspiración construido en chapa de acero galvanizado, cara interior de chapa perforada. Diámetro exterior 800 mm y longitud 2000 mm. Completamente instalado. Marca/modelo: Aerocom ó equivalente. 
Comprende todos los trabajos, materiales y medios auxiliares necesarios para dejar la unidad completa, totalmente instalada, probada y en perfecto estado de funcionamiento.</t>
  </si>
  <si>
    <t>25</t>
  </si>
  <si>
    <t>Suministro e instalación de Ordenador de mando y control de estructura modular, PC con monitor de 17", ratón, teclado y impresora para el control de procesos, icluye cuatro niveles de alarmas, contadores de llegada de bolsas, control de anomalías con localización datos de activación y anulación, tensión de trabajo 24 Vcc, módulos de entrada y salida electrónicos, con protección galvanica, cuadro metálico de montaje del PLC Siemens S.7 o equivalente, fuente de alimentación, batería de emergéncia, montaje y conexionado. Marca/modelo: Aerocom ó equivalente. 
Comprende todos los trabajos, materiales y medios auxiliares necesarios para dejar la unidad completa, totalmente instalada, probada y en perfecto estado de funcionamiento.</t>
  </si>
  <si>
    <t>26</t>
  </si>
  <si>
    <t>Suminsitro e instalación de Instalación de aire comprimido cumpuesto por compresor de 5,5 CV III y depósito de 200 l de presión de trabajo hasta 8 atm, refrigerador frigorífico y purga automática, incluye tubo Legris de nylon, presostato y manoreductor, capaz de regular los caudales de todos los puntos de consumo, cilindros con soportes basculantes y tenedores en el extremo superior, soportes, racores, y accesorios, instalación eléctrica de alimentación, protección y mando, montaje y conexionado.
Comprende todos los trabajos, materiales y medios auxiliares necesarios para dejar la unidad completa, totalmente instalada, probada y en perfecto estado de funcionamiento.</t>
  </si>
  <si>
    <t>27</t>
  </si>
  <si>
    <t>Suminsitro e instalación de Instalación de electricidad desde el cuadro del ordenador, manguera especial de comunicación PROFIBUS Siemens o equivalente hasta cada punto de señal y potencia, incluso transformadores 240/24 V, tensión de trabajo 24 Vcc.
Comprende todos los trabajos, materiales y medios auxiliares necesarios para dejar la unidad completa, totalmente instalada, probada y en perfecto estado de funcionamiento.</t>
  </si>
  <si>
    <t>Unidades que pertenecen a varios capítulos</t>
  </si>
  <si>
    <t>12</t>
  </si>
  <si>
    <t>Suministro e instalación de Tolva simple de carga de basura para transporte neumático. Puerta exterior de accionamiento neumático, construida en acero inoxidable calidad 18/8 de 1,2 y 1,5 mm de espesor, con tubo de acero inoxidable de 390 mm de diámetro y dimensiones exteriores 530x1125x2100 mm. Motorización a 24 V.c.c. Completamente instalada. Marca/modelo: Aerocom ó equivalente.
Comprende todos los trabajos, materiales y medios auxiliares necesarios para dejar la unidad completa, totalmente instalada, probada y en perfecto estado de funcionamiento.</t>
  </si>
  <si>
    <t>13</t>
  </si>
  <si>
    <t>Suministro e instalación de Tubo circular, construido en acero inoxidable de 400 mm de diámetro, con p.p. de accesorios,registros, curvas y soportes. Completamente instalado. Calidad AISI-304.
Comprende todos los trabajos, materiales y medios auxiliares necesarios para dejar la unidad completa, totalmente instalada, probada y en perfecto estado de funcionamiento.</t>
  </si>
  <si>
    <t>14</t>
  </si>
  <si>
    <t>Suministro e instalación de Colector de descarga para transporte neumático de basura, construido en acero de 3 y 4 mm de espesor con cantos reforzados. Triple aspiración y frenado. Cámara de recepción con puertas neumáticas de descarga. Sensores fotoeléctricos para el control de llegada de bolsas.Boquillas Sivent de limpieza automática de filtros y rejillas. Completamente instalado. Marca/modelo: Aerocom ó equivalente.
Comprende todos los trabajos, materiales y medios auxiliares necesarios para dejar la unidad completa, totalmente instalada, probada y en perfecto estado de funcionamiento.</t>
  </si>
  <si>
    <t>15</t>
  </si>
  <si>
    <t>Suministro e instalación de Compuerta neumática para transporte neumático de ropa sucia o basura, con mando y control desde ordenador central. Completamente instalado. Marca/modelo: Aerocom ó equivalente. 
Comprende todos los trabajos, materiales y medios auxiliares necesarios para dejar la unidad completa, totalmente instalada, probada y en perfecto estado de funcionamiento.</t>
  </si>
  <si>
    <t>17</t>
  </si>
  <si>
    <t>Suministro e instalación de Válvula neumática de control de aspiración, tipo mariposa. Cuerpo exterior de 390 mm de diámetro construido en acero inoxidable, servomando de apertura proporcional por mando desde ordenador central. Silenciadores y reguladores bidireccionales de caudal. Marca/modelo: Aerocom ó equivalente.
Comprende todos los trabajos, materiales y medios auxiliares necesarios para dejar la unidad completa, totalmente instalada, probada y en perfecto estado de funcionamiento.</t>
  </si>
  <si>
    <t>22</t>
  </si>
  <si>
    <t>Suministro e instalación de Grupo de aspiración centrífugo de presión media y gran caudal para transporte neumático de  basura. Caudal 10.500 m3/h, presión estática 1.300 mm.c.a., potencia motor Siemens de 100CV  Marca/modelo: Aerocom ó equivalente.
Comprende todos los trabajos, materiales y medios auxiliares necesarios para dejar la unidad completa, totalmente instalada, probada y en perfecto estado de funcionamiento.</t>
  </si>
  <si>
    <t xml:space="preserve">Total importe base ofertado (IPSI no incluido): </t>
  </si>
  <si>
    <t>Importe de IPSI:</t>
  </si>
  <si>
    <t>Importe total ofertado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</si>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</sst>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2" fillId="0" borderId="0" xfId="0" applyFont="1" applyFill="1" applyAlignment="1">
      <alignment horizontal="center" vertical="top" wrapText="1"/>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52"/>
  <sheetViews>
    <sheetView tabSelected="1" topLeftCell="B7"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1"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10" t="s">
        <v>0</v>
      </c>
      <c r="E4" s="7"/>
    </row>
    <row r="5" spans="1:13" x14ac:dyDescent="0.2">
      <c r="B5" s="23" t="s">
        <v>1</v>
      </c>
      <c r="C5" s="23"/>
      <c r="D5" s="23"/>
      <c r="E5" s="23"/>
      <c r="F5" s="23"/>
      <c r="M5" s="6"/>
    </row>
    <row r="6" spans="1:13" ht="13.5" customHeight="1" x14ac:dyDescent="0.2">
      <c r="B6" s="21"/>
      <c r="C6" s="21"/>
      <c r="D6" s="21"/>
      <c r="E6" s="21"/>
      <c r="F6" s="21"/>
      <c r="M6" s="6"/>
    </row>
    <row r="7" spans="1:13" ht="89.25" customHeight="1" x14ac:dyDescent="0.2">
      <c r="B7" s="25" t="s">
        <v>5</v>
      </c>
      <c r="C7" s="26"/>
      <c r="D7" s="26"/>
      <c r="E7" s="26"/>
      <c r="F7" s="26"/>
      <c r="M7" s="6"/>
    </row>
    <row r="8" spans="1:13" s="19" customFormat="1" ht="15" customHeight="1" x14ac:dyDescent="0.2">
      <c r="A8" s="17"/>
      <c r="B8" s="47">
        <f xml:space="preserve"> + F45</f>
        <v>0</v>
      </c>
      <c r="C8" s="24"/>
      <c r="D8" s="18" t="s">
        <v>70</v>
      </c>
      <c r="E8" s="18"/>
      <c r="F8" s="18"/>
      <c r="M8" s="20"/>
    </row>
    <row r="9" spans="1:13" x14ac:dyDescent="0.2">
      <c r="B9" s="22" t="s">
        <v>2</v>
      </c>
      <c r="C9" s="22"/>
      <c r="D9" s="22"/>
      <c r="E9" s="22"/>
      <c r="F9" s="22"/>
      <c r="M9" s="6"/>
    </row>
    <row r="10" spans="1:13" x14ac:dyDescent="0.2">
      <c r="B10" s="13"/>
      <c r="C10" s="13"/>
      <c r="D10" s="14"/>
      <c r="E10" s="15"/>
      <c r="F10" s="16"/>
      <c r="M10" s="6"/>
    </row>
    <row r="11" spans="1:13" x14ac:dyDescent="0.2">
      <c r="D11" s="12"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19.5" customHeight="1" x14ac:dyDescent="0.2">
      <c r="A14" s="27"/>
      <c r="B14" s="35"/>
      <c r="C14" s="35"/>
      <c r="D14" s="36" t="s">
        <v>11</v>
      </c>
      <c r="E14" s="37"/>
      <c r="F14" s="38"/>
      <c r="M14" s="29"/>
    </row>
    <row r="15" spans="1:13" s="28" customFormat="1" ht="114.75" x14ac:dyDescent="0.2">
      <c r="A15" s="27" t="s">
        <v>12</v>
      </c>
      <c r="B15" s="35">
        <v>26</v>
      </c>
      <c r="C15" s="35" t="s">
        <v>13</v>
      </c>
      <c r="D15" s="36" t="s">
        <v>14</v>
      </c>
      <c r="E15" s="39"/>
      <c r="F15" s="38">
        <f>IF(AND(ISEVEN(ROUND(E15,5)* B15*10^2),ROUND(MOD(ROUND(E15,5)* B15*10^2,1),2)&lt;=0.5),ROUNDDOWN(ROUND(E15,5)* B15,2),ROUND(ROUND(E15,5)* B15,2))</f>
        <v>0</v>
      </c>
      <c r="G15" s="28">
        <f>IF(AND(ISEVEN(H15*10^2),ROUND(MOD(H15*10^2,1),2)&lt;=0.5),ROUNDDOWN(H15,2),ROUND(H15,2))</f>
        <v>0</v>
      </c>
      <c r="H15" s="28">
        <f>0.1 * F15</f>
        <v>0</v>
      </c>
      <c r="M15" s="29"/>
    </row>
    <row r="16" spans="1:13" s="28" customFormat="1" ht="153" x14ac:dyDescent="0.2">
      <c r="A16" s="27" t="s">
        <v>15</v>
      </c>
      <c r="B16" s="35">
        <v>1</v>
      </c>
      <c r="C16" s="35" t="s">
        <v>13</v>
      </c>
      <c r="D16" s="36" t="s">
        <v>16</v>
      </c>
      <c r="E16" s="39"/>
      <c r="F16" s="38">
        <f>IF(AND(ISEVEN(ROUND(E16,5)* B16*10^2),ROUND(MOD(ROUND(E16,5)* B16*10^2,1),2)&lt;=0.5),ROUNDDOWN(ROUND(E16,5)* B16,2),ROUND(ROUND(E16,5)* B16,2))</f>
        <v>0</v>
      </c>
      <c r="G16" s="28">
        <f>IF(AND(ISEVEN(H16*10^2),ROUND(MOD(H16*10^2,1),2)&lt;=0.5),ROUNDDOWN(H16,2),ROUND(H16,2))</f>
        <v>0</v>
      </c>
      <c r="H16" s="28">
        <f>0.1 * F16</f>
        <v>0</v>
      </c>
      <c r="M16" s="29"/>
    </row>
    <row r="17" spans="1:13" s="28" customFormat="1" ht="102" x14ac:dyDescent="0.2">
      <c r="A17" s="27" t="s">
        <v>17</v>
      </c>
      <c r="B17" s="35">
        <v>18</v>
      </c>
      <c r="C17" s="35" t="s">
        <v>13</v>
      </c>
      <c r="D17" s="36" t="s">
        <v>18</v>
      </c>
      <c r="E17" s="39"/>
      <c r="F17" s="38">
        <f>IF(AND(ISEVEN(ROUND(E17,5)* B17*10^2),ROUND(MOD(ROUND(E17,5)* B17*10^2,1),2)&lt;=0.5),ROUNDDOWN(ROUND(E17,5)* B17,2),ROUND(ROUND(E17,5)* B17,2))</f>
        <v>0</v>
      </c>
      <c r="G17" s="28">
        <f>IF(AND(ISEVEN(H17*10^2),ROUND(MOD(H17*10^2,1),2)&lt;=0.5),ROUNDDOWN(H17,2),ROUND(H17,2))</f>
        <v>0</v>
      </c>
      <c r="H17" s="28">
        <f>0.1 * F17</f>
        <v>0</v>
      </c>
      <c r="M17" s="29"/>
    </row>
    <row r="18" spans="1:13" s="28" customFormat="1" ht="89.25" x14ac:dyDescent="0.2">
      <c r="A18" s="27" t="s">
        <v>19</v>
      </c>
      <c r="B18" s="35">
        <v>2</v>
      </c>
      <c r="C18" s="35" t="s">
        <v>13</v>
      </c>
      <c r="D18" s="36" t="s">
        <v>20</v>
      </c>
      <c r="E18" s="39"/>
      <c r="F18" s="38">
        <f>IF(AND(ISEVEN(ROUND(E18,5)* B18*10^2),ROUND(MOD(ROUND(E18,5)* B18*10^2,1),2)&lt;=0.5),ROUNDDOWN(ROUND(E18,5)* B18,2),ROUND(ROUND(E18,5)* B18,2))</f>
        <v>0</v>
      </c>
      <c r="G18" s="28">
        <f>IF(AND(ISEVEN(H18*10^2),ROUND(MOD(H18*10^2,1),2)&lt;=0.5),ROUNDDOWN(H18,2),ROUND(H18,2))</f>
        <v>0</v>
      </c>
      <c r="H18" s="28">
        <f>0.1 * F18</f>
        <v>0</v>
      </c>
    </row>
    <row r="19" spans="1:13" s="28" customFormat="1" ht="114.75" x14ac:dyDescent="0.2">
      <c r="A19" s="27" t="s">
        <v>21</v>
      </c>
      <c r="B19" s="35">
        <v>2</v>
      </c>
      <c r="C19" s="35" t="s">
        <v>13</v>
      </c>
      <c r="D19" s="36" t="s">
        <v>22</v>
      </c>
      <c r="E19" s="39"/>
      <c r="F19" s="38">
        <f>IF(AND(ISEVEN(ROUND(E19,5)* B19*10^2),ROUND(MOD(ROUND(E19,5)* B19*10^2,1),2)&lt;=0.5),ROUNDDOWN(ROUND(E19,5)* B19,2),ROUND(ROUND(E19,5)* B19,2))</f>
        <v>0</v>
      </c>
      <c r="G19" s="28">
        <f>IF(AND(ISEVEN(H19*10^2),ROUND(MOD(H19*10^2,1),2)&lt;=0.5),ROUNDDOWN(H19,2),ROUND(H19,2))</f>
        <v>0</v>
      </c>
      <c r="H19" s="28">
        <f>0.1 * F19</f>
        <v>0</v>
      </c>
    </row>
    <row r="20" spans="1:13" s="28" customFormat="1" ht="114.75" x14ac:dyDescent="0.2">
      <c r="A20" s="27" t="s">
        <v>23</v>
      </c>
      <c r="B20" s="35">
        <v>1116</v>
      </c>
      <c r="C20" s="35" t="s">
        <v>24</v>
      </c>
      <c r="D20" s="36" t="s">
        <v>25</v>
      </c>
      <c r="E20" s="39"/>
      <c r="F20" s="38">
        <f>IF(AND(ISEVEN(ROUND(E20,5)* B20*10^2),ROUND(MOD(ROUND(E20,5)* B20*10^2,1),2)&lt;=0.5),ROUNDDOWN(ROUND(E20,5)* B20,2),ROUND(ROUND(E20,5)* B20,2))</f>
        <v>0</v>
      </c>
      <c r="G20" s="28">
        <f>IF(AND(ISEVEN(H20*10^2),ROUND(MOD(H20*10^2,1),2)&lt;=0.5),ROUNDDOWN(H20,2),ROUND(H20,2))</f>
        <v>0</v>
      </c>
      <c r="H20" s="28">
        <f>0.1 * F20</f>
        <v>0</v>
      </c>
    </row>
    <row r="21" spans="1:13" s="28" customFormat="1" ht="102" x14ac:dyDescent="0.2">
      <c r="A21" s="27" t="s">
        <v>26</v>
      </c>
      <c r="B21" s="35">
        <v>2</v>
      </c>
      <c r="C21" s="35" t="s">
        <v>13</v>
      </c>
      <c r="D21" s="36" t="s">
        <v>27</v>
      </c>
      <c r="E21" s="39"/>
      <c r="F21" s="38">
        <f>IF(AND(ISEVEN(ROUND(E21,5)* B21*10^2),ROUND(MOD(ROUND(E21,5)* B21*10^2,1),2)&lt;=0.5),ROUNDDOWN(ROUND(E21,5)* B21,2),ROUND(ROUND(E21,5)* B21,2))</f>
        <v>0</v>
      </c>
      <c r="G21" s="28">
        <f>IF(AND(ISEVEN(H21*10^2),ROUND(MOD(H21*10^2,1),2)&lt;=0.5),ROUNDDOWN(H21,2),ROUND(H21,2))</f>
        <v>0</v>
      </c>
      <c r="H21" s="28">
        <f>0.1 * F21</f>
        <v>0</v>
      </c>
    </row>
    <row r="22" spans="1:13" s="28" customFormat="1" ht="76.5" x14ac:dyDescent="0.2">
      <c r="A22" s="27" t="s">
        <v>28</v>
      </c>
      <c r="B22" s="35">
        <v>45</v>
      </c>
      <c r="C22" s="35" t="s">
        <v>13</v>
      </c>
      <c r="D22" s="36" t="s">
        <v>29</v>
      </c>
      <c r="E22" s="39"/>
      <c r="F22" s="38">
        <f>IF(AND(ISEVEN(ROUND(E22,5)* B22*10^2),ROUND(MOD(ROUND(E22,5)* B22*10^2,1),2)&lt;=0.5),ROUNDDOWN(ROUND(E22,5)* B22,2),ROUND(ROUND(E22,5)* B22,2))</f>
        <v>0</v>
      </c>
      <c r="G22" s="28">
        <f>IF(AND(ISEVEN(H22*10^2),ROUND(MOD(H22*10^2,1),2)&lt;=0.5),ROUNDDOWN(H22,2),ROUND(H22,2))</f>
        <v>0</v>
      </c>
      <c r="H22" s="28">
        <f>0.1 * F22</f>
        <v>0</v>
      </c>
    </row>
    <row r="23" spans="1:13" s="28" customFormat="1" ht="76.5" x14ac:dyDescent="0.2">
      <c r="A23" s="27" t="s">
        <v>30</v>
      </c>
      <c r="B23" s="35">
        <v>5</v>
      </c>
      <c r="C23" s="35" t="s">
        <v>24</v>
      </c>
      <c r="D23" s="36" t="s">
        <v>31</v>
      </c>
      <c r="E23" s="39"/>
      <c r="F23" s="38">
        <f>IF(AND(ISEVEN(ROUND(E23,5)* B23*10^2),ROUND(MOD(ROUND(E23,5)* B23*10^2,1),2)&lt;=0.5),ROUNDDOWN(ROUND(E23,5)* B23,2),ROUND(ROUND(E23,5)* B23,2))</f>
        <v>0</v>
      </c>
      <c r="G23" s="28">
        <f>IF(AND(ISEVEN(H23*10^2),ROUND(MOD(H23*10^2,1),2)&lt;=0.5),ROUNDDOWN(H23,2),ROUND(H23,2))</f>
        <v>0</v>
      </c>
      <c r="H23" s="28">
        <f>0.1 * F23</f>
        <v>0</v>
      </c>
    </row>
    <row r="24" spans="1:13" s="28" customFormat="1" ht="127.5" x14ac:dyDescent="0.2">
      <c r="A24" s="27" t="s">
        <v>32</v>
      </c>
      <c r="B24" s="35">
        <v>1</v>
      </c>
      <c r="C24" s="35" t="s">
        <v>24</v>
      </c>
      <c r="D24" s="36" t="s">
        <v>33</v>
      </c>
      <c r="E24" s="39"/>
      <c r="F24" s="38">
        <f>IF(AND(ISEVEN(ROUND(E24,5)* B24*10^2),ROUND(MOD(ROUND(E24,5)* B24*10^2,1),2)&lt;=0.5),ROUNDDOWN(ROUND(E24,5)* B24,2),ROUND(ROUND(E24,5)* B24,2))</f>
        <v>0</v>
      </c>
      <c r="G24" s="28">
        <f>IF(AND(ISEVEN(H24*10^2),ROUND(MOD(H24*10^2,1),2)&lt;=0.5),ROUNDDOWN(H24,2),ROUND(H24,2))</f>
        <v>0</v>
      </c>
      <c r="H24" s="28">
        <f>0.1 * F24</f>
        <v>0</v>
      </c>
    </row>
    <row r="25" spans="1:13" s="28" customFormat="1" ht="114.75" x14ac:dyDescent="0.2">
      <c r="A25" s="27" t="s">
        <v>34</v>
      </c>
      <c r="B25" s="35">
        <v>34</v>
      </c>
      <c r="C25" s="35" t="s">
        <v>13</v>
      </c>
      <c r="D25" s="36" t="s">
        <v>35</v>
      </c>
      <c r="E25" s="39"/>
      <c r="F25" s="38">
        <f>IF(AND(ISEVEN(ROUND(E25,5)* B25*10^2),ROUND(MOD(ROUND(E25,5)* B25*10^2,1),2)&lt;=0.5),ROUNDDOWN(ROUND(E25,5)* B25,2),ROUND(ROUND(E25,5)* B25,2))</f>
        <v>0</v>
      </c>
      <c r="G25" s="28">
        <f>IF(AND(ISEVEN(H25*10^2),ROUND(MOD(H25*10^2,1),2)&lt;=0.5),ROUNDDOWN(H25,2),ROUND(H25,2))</f>
        <v>0</v>
      </c>
      <c r="H25" s="28">
        <f>0.1 * F25</f>
        <v>0</v>
      </c>
    </row>
    <row r="26" spans="1:13" s="28" customFormat="1" x14ac:dyDescent="0.2">
      <c r="A26" s="27"/>
      <c r="B26" s="35"/>
      <c r="C26" s="35"/>
      <c r="D26" s="36" t="s">
        <v>36</v>
      </c>
      <c r="E26" s="37"/>
      <c r="F26" s="38"/>
    </row>
    <row r="27" spans="1:13" s="28" customFormat="1" ht="102" x14ac:dyDescent="0.2">
      <c r="A27" s="27" t="s">
        <v>37</v>
      </c>
      <c r="B27" s="35">
        <v>1</v>
      </c>
      <c r="C27" s="35" t="s">
        <v>13</v>
      </c>
      <c r="D27" s="36" t="s">
        <v>38</v>
      </c>
      <c r="E27" s="39"/>
      <c r="F27" s="38">
        <f>IF(AND(ISEVEN(ROUND(E27,5)* B27*10^2),ROUND(MOD(ROUND(E27,5)* B27*10^2,1),2)&lt;=0.5),ROUNDDOWN(ROUND(E27,5)* B27,2),ROUND(ROUND(E27,5)* B27,2))</f>
        <v>0</v>
      </c>
      <c r="G27" s="28">
        <f>IF(AND(ISEVEN(H27*10^2),ROUND(MOD(H27*10^2,1),2)&lt;=0.5),ROUNDDOWN(H27,2),ROUND(H27,2))</f>
        <v>0</v>
      </c>
      <c r="H27" s="28">
        <f>0.1 * F27</f>
        <v>0</v>
      </c>
    </row>
    <row r="28" spans="1:13" s="28" customFormat="1" ht="102" x14ac:dyDescent="0.2">
      <c r="A28" s="27" t="s">
        <v>39</v>
      </c>
      <c r="B28" s="35">
        <v>1</v>
      </c>
      <c r="C28" s="35" t="s">
        <v>13</v>
      </c>
      <c r="D28" s="36" t="s">
        <v>40</v>
      </c>
      <c r="E28" s="39"/>
      <c r="F28" s="38">
        <f>IF(AND(ISEVEN(ROUND(E28,5)* B28*10^2),ROUND(MOD(ROUND(E28,5)* B28*10^2,1),2)&lt;=0.5),ROUNDDOWN(ROUND(E28,5)* B28,2),ROUND(ROUND(E28,5)* B28,2))</f>
        <v>0</v>
      </c>
      <c r="G28" s="28">
        <f>IF(AND(ISEVEN(H28*10^2),ROUND(MOD(H28*10^2,1),2)&lt;=0.5),ROUNDDOWN(H28,2),ROUND(H28,2))</f>
        <v>0</v>
      </c>
      <c r="H28" s="28">
        <f>0.1 * F28</f>
        <v>0</v>
      </c>
    </row>
    <row r="29" spans="1:13" s="28" customFormat="1" ht="102" x14ac:dyDescent="0.2">
      <c r="A29" s="27" t="s">
        <v>41</v>
      </c>
      <c r="B29" s="35">
        <v>1</v>
      </c>
      <c r="C29" s="35" t="s">
        <v>13</v>
      </c>
      <c r="D29" s="36" t="s">
        <v>42</v>
      </c>
      <c r="E29" s="39"/>
      <c r="F29" s="38">
        <f>IF(AND(ISEVEN(ROUND(E29,5)* B29*10^2),ROUND(MOD(ROUND(E29,5)* B29*10^2,1),2)&lt;=0.5),ROUNDDOWN(ROUND(E29,5)* B29,2),ROUND(ROUND(E29,5)* B29,2))</f>
        <v>0</v>
      </c>
      <c r="G29" s="28">
        <f>IF(AND(ISEVEN(H29*10^2),ROUND(MOD(H29*10^2,1),2)&lt;=0.5),ROUNDDOWN(H29,2),ROUND(H29,2))</f>
        <v>0</v>
      </c>
      <c r="H29" s="28">
        <f>0.1 * F29</f>
        <v>0</v>
      </c>
    </row>
    <row r="30" spans="1:13" s="28" customFormat="1" ht="127.5" x14ac:dyDescent="0.2">
      <c r="A30" s="27" t="s">
        <v>43</v>
      </c>
      <c r="B30" s="35">
        <v>1</v>
      </c>
      <c r="C30" s="35" t="s">
        <v>13</v>
      </c>
      <c r="D30" s="36" t="s">
        <v>44</v>
      </c>
      <c r="E30" s="39"/>
      <c r="F30" s="38">
        <f>IF(AND(ISEVEN(ROUND(E30,5)* B30*10^2),ROUND(MOD(ROUND(E30,5)* B30*10^2,1),2)&lt;=0.5),ROUNDDOWN(ROUND(E30,5)* B30,2),ROUND(ROUND(E30,5)* B30,2))</f>
        <v>0</v>
      </c>
      <c r="G30" s="28">
        <f>IF(AND(ISEVEN(H30*10^2),ROUND(MOD(H30*10^2,1),2)&lt;=0.5),ROUNDDOWN(H30,2),ROUND(H30,2))</f>
        <v>0</v>
      </c>
      <c r="H30" s="28">
        <f>0.1 * F30</f>
        <v>0</v>
      </c>
    </row>
    <row r="31" spans="1:13" s="28" customFormat="1" ht="25.5" x14ac:dyDescent="0.2">
      <c r="A31" s="27"/>
      <c r="B31" s="35"/>
      <c r="C31" s="35"/>
      <c r="D31" s="36" t="s">
        <v>45</v>
      </c>
      <c r="E31" s="37"/>
      <c r="F31" s="38"/>
    </row>
    <row r="32" spans="1:13" s="28" customFormat="1" ht="102" x14ac:dyDescent="0.2">
      <c r="A32" s="27" t="s">
        <v>46</v>
      </c>
      <c r="B32" s="35">
        <v>1</v>
      </c>
      <c r="C32" s="35" t="s">
        <v>13</v>
      </c>
      <c r="D32" s="36" t="s">
        <v>47</v>
      </c>
      <c r="E32" s="39"/>
      <c r="F32" s="38">
        <f>IF(AND(ISEVEN(ROUND(E32,5)* B32*10^2),ROUND(MOD(ROUND(E32,5)* B32*10^2,1),2)&lt;=0.5),ROUNDDOWN(ROUND(E32,5)* B32,2),ROUND(ROUND(E32,5)* B32,2))</f>
        <v>0</v>
      </c>
      <c r="G32" s="28">
        <f>IF(AND(ISEVEN(H32*10^2),ROUND(MOD(H32*10^2,1),2)&lt;=0.5),ROUNDDOWN(H32,2),ROUND(H32,2))</f>
        <v>0</v>
      </c>
      <c r="H32" s="28">
        <f>0.1 * F32</f>
        <v>0</v>
      </c>
    </row>
    <row r="33" spans="1:8" s="28" customFormat="1" ht="165.75" x14ac:dyDescent="0.2">
      <c r="A33" s="27" t="s">
        <v>48</v>
      </c>
      <c r="B33" s="35">
        <v>1</v>
      </c>
      <c r="C33" s="35" t="s">
        <v>13</v>
      </c>
      <c r="D33" s="36" t="s">
        <v>49</v>
      </c>
      <c r="E33" s="39"/>
      <c r="F33" s="38">
        <f>IF(AND(ISEVEN(ROUND(E33,5)* B33*10^2),ROUND(MOD(ROUND(E33,5)* B33*10^2,1),2)&lt;=0.5),ROUNDDOWN(ROUND(E33,5)* B33,2),ROUND(ROUND(E33,5)* B33,2))</f>
        <v>0</v>
      </c>
      <c r="G33" s="28">
        <f>IF(AND(ISEVEN(H33*10^2),ROUND(MOD(H33*10^2,1),2)&lt;=0.5),ROUNDDOWN(H33,2),ROUND(H33,2))</f>
        <v>0</v>
      </c>
      <c r="H33" s="28">
        <f>0.1 * F33</f>
        <v>0</v>
      </c>
    </row>
    <row r="34" spans="1:8" s="28" customFormat="1" ht="153" x14ac:dyDescent="0.2">
      <c r="A34" s="27" t="s">
        <v>50</v>
      </c>
      <c r="B34" s="35">
        <v>1</v>
      </c>
      <c r="C34" s="35" t="s">
        <v>13</v>
      </c>
      <c r="D34" s="36" t="s">
        <v>51</v>
      </c>
      <c r="E34" s="39"/>
      <c r="F34" s="38">
        <f>IF(AND(ISEVEN(ROUND(E34,5)* B34*10^2),ROUND(MOD(ROUND(E34,5)* B34*10^2,1),2)&lt;=0.5),ROUNDDOWN(ROUND(E34,5)* B34,2),ROUND(ROUND(E34,5)* B34,2))</f>
        <v>0</v>
      </c>
      <c r="G34" s="28">
        <f>IF(AND(ISEVEN(H34*10^2),ROUND(MOD(H34*10^2,1),2)&lt;=0.5),ROUNDDOWN(H34,2),ROUND(H34,2))</f>
        <v>0</v>
      </c>
      <c r="H34" s="28">
        <f>0.1 * F34</f>
        <v>0</v>
      </c>
    </row>
    <row r="35" spans="1:8" s="28" customFormat="1" ht="102" x14ac:dyDescent="0.2">
      <c r="A35" s="27" t="s">
        <v>52</v>
      </c>
      <c r="B35" s="35">
        <v>1</v>
      </c>
      <c r="C35" s="35" t="s">
        <v>13</v>
      </c>
      <c r="D35" s="36" t="s">
        <v>53</v>
      </c>
      <c r="E35" s="39"/>
      <c r="F35" s="38">
        <f>IF(AND(ISEVEN(ROUND(E35,5)* B35*10^2),ROUND(MOD(ROUND(E35,5)* B35*10^2,1),2)&lt;=0.5),ROUNDDOWN(ROUND(E35,5)* B35,2),ROUND(ROUND(E35,5)* B35,2))</f>
        <v>0</v>
      </c>
      <c r="G35" s="28">
        <f>IF(AND(ISEVEN(H35*10^2),ROUND(MOD(H35*10^2,1),2)&lt;=0.5),ROUNDDOWN(H35,2),ROUND(H35,2))</f>
        <v>0</v>
      </c>
      <c r="H35" s="28">
        <f>0.1 * F35</f>
        <v>0</v>
      </c>
    </row>
    <row r="36" spans="1:8" s="28" customFormat="1" x14ac:dyDescent="0.2">
      <c r="A36" s="27"/>
      <c r="B36" s="35"/>
      <c r="C36" s="35"/>
      <c r="D36" s="36" t="s">
        <v>54</v>
      </c>
      <c r="E36" s="37"/>
      <c r="F36" s="38"/>
    </row>
    <row r="37" spans="1:8" s="28" customFormat="1" ht="127.5" x14ac:dyDescent="0.2">
      <c r="A37" s="27" t="s">
        <v>55</v>
      </c>
      <c r="B37" s="35">
        <v>20</v>
      </c>
      <c r="C37" s="35" t="s">
        <v>13</v>
      </c>
      <c r="D37" s="36" t="s">
        <v>56</v>
      </c>
      <c r="E37" s="39"/>
      <c r="F37" s="38">
        <f>IF(AND(ISEVEN(ROUND(E37,5)* B37*10^2),ROUND(MOD(ROUND(E37,5)* B37*10^2,1),2)&lt;=0.5),ROUNDDOWN(ROUND(E37,5)* B37,2),ROUND(ROUND(E37,5)* B37,2))</f>
        <v>0</v>
      </c>
      <c r="G37" s="28">
        <f>IF(AND(ISEVEN(H37*10^2),ROUND(MOD(H37*10^2,1),2)&lt;=0.5),ROUNDDOWN(H37,2),ROUND(H37,2))</f>
        <v>0</v>
      </c>
      <c r="H37" s="28">
        <f>0.1 * F37</f>
        <v>0</v>
      </c>
    </row>
    <row r="38" spans="1:8" s="28" customFormat="1" ht="89.25" x14ac:dyDescent="0.2">
      <c r="A38" s="27" t="s">
        <v>57</v>
      </c>
      <c r="B38" s="35">
        <v>340</v>
      </c>
      <c r="C38" s="35" t="s">
        <v>24</v>
      </c>
      <c r="D38" s="36" t="s">
        <v>58</v>
      </c>
      <c r="E38" s="39"/>
      <c r="F38" s="38">
        <f>IF(AND(ISEVEN(ROUND(E38,5)* B38*10^2),ROUND(MOD(ROUND(E38,5)* B38*10^2,1),2)&lt;=0.5),ROUNDDOWN(ROUND(E38,5)* B38,2),ROUND(ROUND(E38,5)* B38,2))</f>
        <v>0</v>
      </c>
      <c r="G38" s="28">
        <f>IF(AND(ISEVEN(H38*10^2),ROUND(MOD(H38*10^2,1),2)&lt;=0.5),ROUNDDOWN(H38,2),ROUND(H38,2))</f>
        <v>0</v>
      </c>
      <c r="H38" s="28">
        <f>0.1 * F38</f>
        <v>0</v>
      </c>
    </row>
    <row r="39" spans="1:8" s="28" customFormat="1" ht="140.25" x14ac:dyDescent="0.2">
      <c r="A39" s="27" t="s">
        <v>59</v>
      </c>
      <c r="B39" s="35">
        <v>2</v>
      </c>
      <c r="C39" s="35" t="s">
        <v>13</v>
      </c>
      <c r="D39" s="36" t="s">
        <v>60</v>
      </c>
      <c r="E39" s="39"/>
      <c r="F39" s="38">
        <f>IF(AND(ISEVEN(ROUND(E39,5)* B39*10^2),ROUND(MOD(ROUND(E39,5)* B39*10^2,1),2)&lt;=0.5),ROUNDDOWN(ROUND(E39,5)* B39,2),ROUND(ROUND(E39,5)* B39,2))</f>
        <v>0</v>
      </c>
      <c r="G39" s="28">
        <f>IF(AND(ISEVEN(H39*10^2),ROUND(MOD(H39*10^2,1),2)&lt;=0.5),ROUNDDOWN(H39,2),ROUND(H39,2))</f>
        <v>0</v>
      </c>
      <c r="H39" s="28">
        <f>0.1 * F39</f>
        <v>0</v>
      </c>
    </row>
    <row r="40" spans="1:8" s="28" customFormat="1" ht="89.25" x14ac:dyDescent="0.2">
      <c r="A40" s="27" t="s">
        <v>61</v>
      </c>
      <c r="B40" s="35">
        <v>4</v>
      </c>
      <c r="C40" s="35" t="s">
        <v>13</v>
      </c>
      <c r="D40" s="36" t="s">
        <v>62</v>
      </c>
      <c r="E40" s="39"/>
      <c r="F40" s="38">
        <f>IF(AND(ISEVEN(ROUND(E40,5)* B40*10^2),ROUND(MOD(ROUND(E40,5)* B40*10^2,1),2)&lt;=0.5),ROUNDDOWN(ROUND(E40,5)* B40,2),ROUND(ROUND(E40,5)* B40,2))</f>
        <v>0</v>
      </c>
      <c r="G40" s="28">
        <f>IF(AND(ISEVEN(H40*10^2),ROUND(MOD(H40*10^2,1),2)&lt;=0.5),ROUNDDOWN(H40,2),ROUND(H40,2))</f>
        <v>0</v>
      </c>
      <c r="H40" s="28">
        <f>0.1 * F40</f>
        <v>0</v>
      </c>
    </row>
    <row r="41" spans="1:8" s="28" customFormat="1" ht="114.75" x14ac:dyDescent="0.2">
      <c r="A41" s="27" t="s">
        <v>63</v>
      </c>
      <c r="B41" s="35">
        <v>2</v>
      </c>
      <c r="C41" s="35" t="s">
        <v>13</v>
      </c>
      <c r="D41" s="36" t="s">
        <v>64</v>
      </c>
      <c r="E41" s="39"/>
      <c r="F41" s="38">
        <f>IF(AND(ISEVEN(ROUND(E41,5)* B41*10^2),ROUND(MOD(ROUND(E41,5)* B41*10^2,1),2)&lt;=0.5),ROUNDDOWN(ROUND(E41,5)* B41,2),ROUND(ROUND(E41,5)* B41,2))</f>
        <v>0</v>
      </c>
      <c r="G41" s="28">
        <f>IF(AND(ISEVEN(H41*10^2),ROUND(MOD(H41*10^2,1),2)&lt;=0.5),ROUNDDOWN(H41,2),ROUND(H41,2))</f>
        <v>0</v>
      </c>
      <c r="H41" s="28">
        <f>0.1 * F41</f>
        <v>0</v>
      </c>
    </row>
    <row r="42" spans="1:8" s="28" customFormat="1" ht="102" x14ac:dyDescent="0.2">
      <c r="A42" s="27" t="s">
        <v>65</v>
      </c>
      <c r="B42" s="35">
        <v>2</v>
      </c>
      <c r="C42" s="35" t="s">
        <v>13</v>
      </c>
      <c r="D42" s="36" t="s">
        <v>66</v>
      </c>
      <c r="E42" s="39"/>
      <c r="F42" s="38">
        <f>IF(AND(ISEVEN(ROUND(E42,5)* B42*10^2),ROUND(MOD(ROUND(E42,5)* B42*10^2,1),2)&lt;=0.5),ROUNDDOWN(ROUND(E42,5)* B42,2),ROUND(ROUND(E42,5)* B42,2))</f>
        <v>0</v>
      </c>
      <c r="G42" s="28">
        <f>IF(AND(ISEVEN(H42*10^2),ROUND(MOD(H42*10^2,1),2)&lt;=0.5),ROUNDDOWN(H42,2),ROUND(H42,2))</f>
        <v>0</v>
      </c>
      <c r="H42" s="28">
        <f>0.1 * F42</f>
        <v>0</v>
      </c>
    </row>
    <row r="43" spans="1:8" s="41" customFormat="1" ht="27.95" customHeight="1" x14ac:dyDescent="0.2">
      <c r="A43" s="40"/>
      <c r="B43" s="42"/>
      <c r="C43" s="43"/>
      <c r="D43" s="44"/>
      <c r="E43" s="45" t="s">
        <v>67</v>
      </c>
      <c r="F43" s="46">
        <f>SUM(F14:F42)</f>
        <v>0</v>
      </c>
    </row>
    <row r="44" spans="1:8" s="41" customFormat="1" ht="27.95" customHeight="1" x14ac:dyDescent="0.2">
      <c r="A44" s="40"/>
      <c r="B44" s="42"/>
      <c r="C44" s="43"/>
      <c r="D44" s="44"/>
      <c r="E44" s="45" t="s">
        <v>68</v>
      </c>
      <c r="F44" s="46">
        <f>SUM(G14:G42)</f>
        <v>0</v>
      </c>
    </row>
    <row r="45" spans="1:8" s="41" customFormat="1" ht="27.95" customHeight="1" x14ac:dyDescent="0.2">
      <c r="A45" s="40"/>
      <c r="B45" s="42"/>
      <c r="C45" s="43"/>
      <c r="D45" s="44"/>
      <c r="E45" s="45" t="s">
        <v>69</v>
      </c>
      <c r="F45" s="46">
        <f>SUM(F43:F44)</f>
        <v>0</v>
      </c>
    </row>
    <row r="49" spans="2:6" ht="51" customHeight="1" x14ac:dyDescent="0.2">
      <c r="B49" s="48" t="s">
        <v>71</v>
      </c>
      <c r="C49" s="48"/>
      <c r="D49" s="48"/>
      <c r="E49" s="48"/>
      <c r="F49" s="48"/>
    </row>
    <row r="51" spans="2:6" x14ac:dyDescent="0.2">
      <c r="F51" s="49" t="s">
        <v>72</v>
      </c>
    </row>
    <row r="52" spans="2:6" x14ac:dyDescent="0.2">
      <c r="F52" s="50" t="s">
        <v>73</v>
      </c>
    </row>
  </sheetData>
  <sheetProtection password="D86F" sheet="1" objects="1" scenarios="1" formatRows="0" selectLockedCells="1"/>
  <mergeCells count="5">
    <mergeCell ref="B9:F9"/>
    <mergeCell ref="B5:F5"/>
    <mergeCell ref="B8:C8"/>
    <mergeCell ref="B7:F7"/>
    <mergeCell ref="B49:F49"/>
  </mergeCells>
  <phoneticPr fontId="0" type="noConversion"/>
  <conditionalFormatting sqref="F10:F48 F2:F4 F50: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2019-12-17T12:01:37Z</dcterms:modified>
</cp:coreProperties>
</file>