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B8" i="1" l="1"/>
  <c r="F49" i="1"/>
  <c r="F48" i="1"/>
  <c r="F47" i="1"/>
  <c r="G46" i="1"/>
  <c r="H46" i="1"/>
  <c r="F46" i="1"/>
  <c r="G45" i="1"/>
  <c r="H45" i="1"/>
  <c r="F45" i="1"/>
  <c r="G44" i="1"/>
  <c r="H44" i="1"/>
  <c r="F44" i="1"/>
  <c r="G43" i="1"/>
  <c r="H43" i="1"/>
  <c r="F43" i="1"/>
  <c r="G42" i="1"/>
  <c r="H42" i="1"/>
  <c r="F42" i="1"/>
  <c r="G41" i="1"/>
  <c r="H41" i="1"/>
  <c r="F41" i="1"/>
  <c r="G40" i="1"/>
  <c r="H40" i="1"/>
  <c r="F40" i="1"/>
  <c r="G39" i="1"/>
  <c r="H39" i="1"/>
  <c r="F39" i="1"/>
  <c r="G38" i="1"/>
  <c r="H38" i="1"/>
  <c r="F38" i="1"/>
  <c r="G37" i="1"/>
  <c r="H37" i="1"/>
  <c r="F37" i="1"/>
  <c r="G36" i="1"/>
  <c r="H36" i="1"/>
  <c r="F36" i="1"/>
  <c r="G35" i="1"/>
  <c r="H35" i="1"/>
  <c r="F35" i="1"/>
  <c r="G34" i="1"/>
  <c r="H34" i="1"/>
  <c r="F34" i="1"/>
  <c r="G33" i="1"/>
  <c r="H33" i="1"/>
  <c r="F33" i="1"/>
  <c r="G32" i="1"/>
  <c r="H32" i="1"/>
  <c r="F32" i="1"/>
  <c r="G31" i="1"/>
  <c r="H31" i="1"/>
  <c r="F31" i="1"/>
  <c r="G29" i="1"/>
  <c r="H29" i="1"/>
  <c r="F29" i="1"/>
  <c r="G28" i="1"/>
  <c r="H28" i="1"/>
  <c r="F28" i="1"/>
  <c r="G27" i="1"/>
  <c r="H27" i="1"/>
  <c r="F27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6" i="1"/>
  <c r="H16" i="1"/>
  <c r="F16" i="1"/>
  <c r="G15" i="1"/>
  <c r="H15" i="1"/>
  <c r="F15" i="1"/>
</calcChain>
</file>

<file path=xl/sharedStrings.xml><?xml version="1.0" encoding="utf-8"?>
<sst xmlns="http://schemas.openxmlformats.org/spreadsheetml/2006/main" count="109" uniqueCount="81">
  <si>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</si>
  <si>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</si>
  <si>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</si>
  <si>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</si>
  <si>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TSA0068339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</si>
  <si>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ENSAYOS PARA EL CONTROL DE CALIDAD DE LA OBRA PROYECTO ACTUALIZADO DE TRANSFORMACIÓN EN REGADÍO DEL SECTOR II DE LA ZONA REGABLE CENTRO DE EXTREMADURA. SEPARATA Nº 2.RED DE CAMINOS Y DESAGÜES.' Ref.: TSA0068339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</si>
  <si>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 Estimad.</t>
  </si>
  <si>
    <t>Ud.</t>
  </si>
  <si>
    <t>Descripción</t>
  </si>
  <si>
    <t>Precio unit. (IVA no incluido)</t>
  </si>
  <si>
    <t>Importe (IVA no incluido)</t>
  </si>
  <si>
    <t>Hormigón y Aceros</t>
  </si>
  <si>
    <t>1</t>
  </si>
  <si>
    <t>ud</t>
  </si>
  <si>
    <t>Ensayo estadístico de un hormigón con la toma de muestras de hormigón fresco, fabricación, conservación en cámara húmeda., refrendado y rotura de 4 probetas cilíndricas de 15x30 cm, dos a 7 días y las dos restantes a 28 días, con el ensayo de consistencia, con dos medidas por toma según UNE-EN 12350-1:2006; UNE-EN 13350-2:2006; UNE-EN 12390-2:2001; y UNE-EN 12390-3:2003</t>
  </si>
  <si>
    <t>2</t>
  </si>
  <si>
    <t>Ensayo mecánico completo, según EHE de un acero en barra para su empleo en la fabricación de hormigón armado, con la determinación del límite elástico y tensión de rotura y el alargamiento de rotura de una barra, y características geométricas según UNE-EN 36401-81. Incluso Emisión del Acta de Resultados.</t>
  </si>
  <si>
    <t>Suelos</t>
  </si>
  <si>
    <t>3</t>
  </si>
  <si>
    <t xml:space="preserve">Análisis granulométrico de suelos por tamizado. UNE 103105:1995._x000D_
Incluye la toma de muestras y la Emisión del Acta de Resultados._x000D_
</t>
  </si>
  <si>
    <t>4</t>
  </si>
  <si>
    <t xml:space="preserve">Determinación del límite líquido de un suelo por el método del aparato de Casagrande. UNE 103103:1994_x000D_
Determinación del límite plástico de un suelo. UNE 103104:1993_x000D_
Incluye la toma de muestras y la Emisión del Acta de Resultados._x000D_
</t>
  </si>
  <si>
    <t>5</t>
  </si>
  <si>
    <t xml:space="preserve">Método de ensayo para determinar el índice equivalente de arena de un suelo. UNE 103109:1995.  _x000D_
Incluye la toma de muestras y la Emisión del Acta de Resultados._x000D_
</t>
  </si>
  <si>
    <t>6</t>
  </si>
  <si>
    <t xml:space="preserve">Ensayo de compactación Próctor normal. UNE 103500:1994_x000D_
Incluye la toma de muestras y la Emisión del Acta de Resultados._x000D_
</t>
  </si>
  <si>
    <t>7</t>
  </si>
  <si>
    <t xml:space="preserve">Ensayo de compactación Próctor modificado. UNE 103501:1994_x000D_
Incluye la toma de muestras y la Emisión del Acta de Resultados._x000D_
</t>
  </si>
  <si>
    <t>8</t>
  </si>
  <si>
    <t xml:space="preserve">Método de ensayo para determinar en el laboratorio el índice CBR de un suelo. UNE 103502:1995 _x000D_
Incluye la toma de muestras y la Emisión del Acta de Resultados._x000D_
</t>
  </si>
  <si>
    <t>9</t>
  </si>
  <si>
    <t xml:space="preserve">Determinación de la materia orgánica de suelos según norma UNE 103204:1993_x000D_
Incluye la toma de muestras y la Emisión del Acta de Resultados._x000D_
</t>
  </si>
  <si>
    <t>10</t>
  </si>
  <si>
    <t xml:space="preserve">Determinación "in situ" de la densidad de un suelo por isótopos radiactivos. ASTM D6938:2010_x000D_
Incluye la toma de muestras y la Emisión del Acta de Resultados_x000D_
</t>
  </si>
  <si>
    <t>Áridos</t>
  </si>
  <si>
    <t>11</t>
  </si>
  <si>
    <t xml:space="preserve">Resistencia al desgaste de los áridos por medio de la máquina "Los Ángeles". UNE-EN-1097-2-99. UNE-EN 1097-2:2010_x000D_
Incluye la toma de muestras y la Emisión del Acta de Resultados._x000D_
</t>
  </si>
  <si>
    <t>12</t>
  </si>
  <si>
    <t xml:space="preserve">Índice de lajas y agujas de los áridos para carreteras. UNE-EN 933-3:2012_x000D_
Incluye la toma de muestras y la Emisión del Acta de Resultados._x000D_
</t>
  </si>
  <si>
    <t>13</t>
  </si>
  <si>
    <t xml:space="preserve">Ensayos para determinar las propiedades geométricas de los áridos. Parte 5: determinación del porcentaje de caras de fractura de las partículas de árido grueso. UNE-EN 933-5:1999 _x000D_
Incluye la toma de muestras y la Emisión del Acta de Resultados._x000D_
</t>
  </si>
  <si>
    <t>Emulsiones y Betunes</t>
  </si>
  <si>
    <t>14</t>
  </si>
  <si>
    <t xml:space="preserve">Sedimentación de las emulsiones bituminosas. UNE-EN 12847:2009_x000D_
Incluye la toma de muestras y la Emisión del Acta de Resultados._x000D_
</t>
  </si>
  <si>
    <t>15</t>
  </si>
  <si>
    <t xml:space="preserve">Tamizado de las emulsiones bituminosas. UNE-EN 1429:2013_x000D_
Incluye la toma de muestras y la Emisión del Acta de Resultados._x000D_
</t>
  </si>
  <si>
    <t>16</t>
  </si>
  <si>
    <t xml:space="preserve">Carga de las partículas de las emulsiones bituminosas. UNE-EN 1430:2009_x000D_
Incluye la toma de muestras y la Emisión del Acta de Resultados._x000D_
</t>
  </si>
  <si>
    <t>17</t>
  </si>
  <si>
    <t xml:space="preserve">Determinación de la viscosidad Saybolt de los materiales bituminosos (UNE 104281-3-3:1986, UNE-EN 12846-1:2011 y UNE-EN 12846-2:2011). Determinación de la viscosidad Saybolt de las emulsiones bituminosas (NLT 138/99)_x000D_
Incluye la toma de muestras y la Emisión del Acta de Resultados._x000D_
</t>
  </si>
  <si>
    <t>18</t>
  </si>
  <si>
    <t xml:space="preserve">Determinación del agua en los materiales bituminosos (NLT 123/99). Determinación del agua en las emulsiones bituminosas (UNE-EN 1428:2012)_x000D_
Incluye la toma de muestras y la Emisión del Acta de Resultados._x000D_
</t>
  </si>
  <si>
    <t>19</t>
  </si>
  <si>
    <t xml:space="preserve">Ensayo de destilación de betunes fluidificados (UNE-EN 13358:2010). Ensayo de residuo por destilación de las emulsiones bituminosas (UNE-EN 1431:2009)_x000D_
Incluye la toma de muestras y la Emisión del Acta de Resultados._x000D_
</t>
  </si>
  <si>
    <t>20</t>
  </si>
  <si>
    <t xml:space="preserve">Penetración de los materiales bituminosos. UNE-EN 1426:2007_x000D_
Incluye la toma de muestras y la Emisión del Acta de Resultados._x000D_
</t>
  </si>
  <si>
    <t>21</t>
  </si>
  <si>
    <t xml:space="preserve">Ductilidad de los materiales bituminosos. UNE-EN 13589:2008_x000D_
Incluye la toma de muestras y la Emisión del Acta de Resultados._x000D_
</t>
  </si>
  <si>
    <t>22</t>
  </si>
  <si>
    <t xml:space="preserve">Determinación del punto de fragilidad Fraas de los materiales bituminosos. UNE-EN 12593:2007_x000D_
Incluye la toma de muestras y la Emisión del Acta de Resultados._x000D_
</t>
  </si>
  <si>
    <t>23</t>
  </si>
  <si>
    <t xml:space="preserve">Determinación de los puntos de inflamación y combustión de los materiales bituminosos (aparato Cleveland, vaso abierto). UNE-EN ISO 2592:2002_x000D_
Incluye la toma de muestras y la Emisión del Acta de Resultados._x000D_
</t>
  </si>
  <si>
    <t>24</t>
  </si>
  <si>
    <t xml:space="preserve">Ensayo de solubilidad de los materiales bituminosos en disolventes orgánicos. UNE-EN 12592:2015_x000D_
Incluye la toma de muestras y la Emisión del Acta de Resultados._x000D_
</t>
  </si>
  <si>
    <t>25</t>
  </si>
  <si>
    <t xml:space="preserve">Determinación del punto de reblandecimiento anillo y bola de los materiales bituminosos. UNE-EN 1427:2007_x000D_
Incluye la toma de muestras y la Emisión del Acta de Resultados._x000D_
</t>
  </si>
  <si>
    <t>26</t>
  </si>
  <si>
    <t xml:space="preserve">Densidad y densidad relativa de los materiales bituminosos. UNE 104281-1-2:1986 y UNE-EN 15326:2007+A1:2009_x000D_
Incluye la toma de muestras y la Emisión del Acta de Resultados._x000D_
</t>
  </si>
  <si>
    <t>27</t>
  </si>
  <si>
    <t xml:space="preserve">Determinación del equivalente centrífugo de queroseno (CKE). NLT 169:1993_x000D_
Incluye la toma de muestras y la Emisión del Acta de Resultados_x000D_
</t>
  </si>
  <si>
    <t>28</t>
  </si>
  <si>
    <t xml:space="preserve">Ensayo Marshall; Granulometría de los Áridos Extraídos Contenidos de Ligantes por ignición_x000D_
Incluye la toma de muestras y la Emisión del Acta de Resultados_x000D_
</t>
  </si>
  <si>
    <t>29</t>
  </si>
  <si>
    <t>Extracción de PROBETA TESTIGO DE MEZCLA BITUMINOSA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</si>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</sst>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56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102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47">
        <f xml:space="preserve"> + F49</f>
        <v>0</v>
      </c>
      <c r="C8" s="24"/>
      <c r="D8" s="17" t="s">
        <v>77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19.5" customHeight="1" x14ac:dyDescent="0.2">
      <c r="A14" s="27"/>
      <c r="B14" s="35"/>
      <c r="C14" s="35"/>
      <c r="D14" s="36" t="s">
        <v>11</v>
      </c>
      <c r="E14" s="37"/>
      <c r="F14" s="38"/>
      <c r="M14" s="29"/>
    </row>
    <row r="15" spans="1:13" s="28" customFormat="1" ht="89.25" x14ac:dyDescent="0.2">
      <c r="A15" s="27" t="s">
        <v>12</v>
      </c>
      <c r="B15" s="35">
        <v>150</v>
      </c>
      <c r="C15" s="35" t="s">
        <v>13</v>
      </c>
      <c r="D15" s="36" t="s">
        <v>14</v>
      </c>
      <c r="E15" s="39"/>
      <c r="F15" s="38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 * F15</f>
        <v>0</v>
      </c>
      <c r="M15" s="29"/>
    </row>
    <row r="16" spans="1:13" s="28" customFormat="1" ht="76.5" x14ac:dyDescent="0.2">
      <c r="A16" s="27" t="s">
        <v>15</v>
      </c>
      <c r="B16" s="35">
        <v>4</v>
      </c>
      <c r="C16" s="35" t="s">
        <v>13</v>
      </c>
      <c r="D16" s="36" t="s">
        <v>16</v>
      </c>
      <c r="E16" s="39"/>
      <c r="F16" s="38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 * F16</f>
        <v>0</v>
      </c>
      <c r="M16" s="29"/>
    </row>
    <row r="17" spans="1:13" s="28" customFormat="1" ht="27" customHeight="1" x14ac:dyDescent="0.2">
      <c r="A17" s="27"/>
      <c r="B17" s="35"/>
      <c r="C17" s="35"/>
      <c r="D17" s="36" t="s">
        <v>17</v>
      </c>
      <c r="E17" s="37"/>
      <c r="F17" s="38"/>
      <c r="M17" s="29"/>
    </row>
    <row r="18" spans="1:13" s="28" customFormat="1" ht="63.75" x14ac:dyDescent="0.2">
      <c r="A18" s="27" t="s">
        <v>18</v>
      </c>
      <c r="B18" s="35">
        <v>50</v>
      </c>
      <c r="C18" s="35" t="s">
        <v>13</v>
      </c>
      <c r="D18" s="36" t="s">
        <v>19</v>
      </c>
      <c r="E18" s="39"/>
      <c r="F18" s="38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 * F18</f>
        <v>0</v>
      </c>
    </row>
    <row r="19" spans="1:13" s="28" customFormat="1" ht="76.5" x14ac:dyDescent="0.2">
      <c r="A19" s="27" t="s">
        <v>20</v>
      </c>
      <c r="B19" s="35">
        <v>50</v>
      </c>
      <c r="C19" s="35" t="s">
        <v>13</v>
      </c>
      <c r="D19" s="36" t="s">
        <v>21</v>
      </c>
      <c r="E19" s="39"/>
      <c r="F19" s="38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 * F19</f>
        <v>0</v>
      </c>
    </row>
    <row r="20" spans="1:13" s="28" customFormat="1" ht="63.75" x14ac:dyDescent="0.2">
      <c r="A20" s="27" t="s">
        <v>22</v>
      </c>
      <c r="B20" s="35">
        <v>50</v>
      </c>
      <c r="C20" s="35" t="s">
        <v>13</v>
      </c>
      <c r="D20" s="36" t="s">
        <v>23</v>
      </c>
      <c r="E20" s="39"/>
      <c r="F20" s="38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 * F20</f>
        <v>0</v>
      </c>
    </row>
    <row r="21" spans="1:13" s="28" customFormat="1" ht="51" x14ac:dyDescent="0.2">
      <c r="A21" s="27" t="s">
        <v>24</v>
      </c>
      <c r="B21" s="35">
        <v>50</v>
      </c>
      <c r="C21" s="35" t="s">
        <v>13</v>
      </c>
      <c r="D21" s="36" t="s">
        <v>25</v>
      </c>
      <c r="E21" s="39"/>
      <c r="F21" s="38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 * F21</f>
        <v>0</v>
      </c>
    </row>
    <row r="22" spans="1:13" s="28" customFormat="1" ht="51" x14ac:dyDescent="0.2">
      <c r="A22" s="27" t="s">
        <v>26</v>
      </c>
      <c r="B22" s="35">
        <v>50</v>
      </c>
      <c r="C22" s="35" t="s">
        <v>13</v>
      </c>
      <c r="D22" s="36" t="s">
        <v>27</v>
      </c>
      <c r="E22" s="39"/>
      <c r="F22" s="38">
        <f>IF(AND(ISEVEN(ROUND(E22,5)* B22*10^2),ROUND(MOD(ROUND(E22,5)* B22*10^2,1),2)&lt;=0.5),ROUNDDOWN(ROUND(E22,5)* B22,2),ROUND(ROUND(E22,5)* B22,2))</f>
        <v>0</v>
      </c>
      <c r="G22" s="28">
        <f>IF(AND(ISEVEN(H22*10^2),ROUND(MOD(H22*10^2,1),2)&lt;=0.5),ROUNDDOWN(H22,2),ROUND(H22,2))</f>
        <v>0</v>
      </c>
      <c r="H22" s="28">
        <f>0 * F22</f>
        <v>0</v>
      </c>
    </row>
    <row r="23" spans="1:13" s="28" customFormat="1" ht="63.75" x14ac:dyDescent="0.2">
      <c r="A23" s="27" t="s">
        <v>28</v>
      </c>
      <c r="B23" s="35">
        <v>50</v>
      </c>
      <c r="C23" s="35" t="s">
        <v>13</v>
      </c>
      <c r="D23" s="36" t="s">
        <v>29</v>
      </c>
      <c r="E23" s="39"/>
      <c r="F23" s="38">
        <f>IF(AND(ISEVEN(ROUND(E23,5)* B23*10^2),ROUND(MOD(ROUND(E23,5)* B23*10^2,1),2)&lt;=0.5),ROUNDDOWN(ROUND(E23,5)* B23,2),ROUND(ROUND(E23,5)* B23,2))</f>
        <v>0</v>
      </c>
      <c r="G23" s="28">
        <f>IF(AND(ISEVEN(H23*10^2),ROUND(MOD(H23*10^2,1),2)&lt;=0.5),ROUNDDOWN(H23,2),ROUND(H23,2))</f>
        <v>0</v>
      </c>
      <c r="H23" s="28">
        <f>0 * F23</f>
        <v>0</v>
      </c>
    </row>
    <row r="24" spans="1:13" s="28" customFormat="1" ht="63.75" x14ac:dyDescent="0.2">
      <c r="A24" s="27" t="s">
        <v>30</v>
      </c>
      <c r="B24" s="35">
        <v>50</v>
      </c>
      <c r="C24" s="35" t="s">
        <v>13</v>
      </c>
      <c r="D24" s="36" t="s">
        <v>31</v>
      </c>
      <c r="E24" s="39"/>
      <c r="F24" s="38">
        <f>IF(AND(ISEVEN(ROUND(E24,5)* B24*10^2),ROUND(MOD(ROUND(E24,5)* B24*10^2,1),2)&lt;=0.5),ROUNDDOWN(ROUND(E24,5)* B24,2),ROUND(ROUND(E24,5)* B24,2))</f>
        <v>0</v>
      </c>
      <c r="G24" s="28">
        <f>IF(AND(ISEVEN(H24*10^2),ROUND(MOD(H24*10^2,1),2)&lt;=0.5),ROUNDDOWN(H24,2),ROUND(H24,2))</f>
        <v>0</v>
      </c>
      <c r="H24" s="28">
        <f>0 * F24</f>
        <v>0</v>
      </c>
    </row>
    <row r="25" spans="1:13" s="28" customFormat="1" ht="63.75" x14ac:dyDescent="0.2">
      <c r="A25" s="27" t="s">
        <v>32</v>
      </c>
      <c r="B25" s="35">
        <v>450</v>
      </c>
      <c r="C25" s="35" t="s">
        <v>13</v>
      </c>
      <c r="D25" s="36" t="s">
        <v>33</v>
      </c>
      <c r="E25" s="39"/>
      <c r="F25" s="38">
        <f>IF(AND(ISEVEN(ROUND(E25,5)* B25*10^2),ROUND(MOD(ROUND(E25,5)* B25*10^2,1),2)&lt;=0.5),ROUNDDOWN(ROUND(E25,5)* B25,2),ROUND(ROUND(E25,5)* B25,2))</f>
        <v>0</v>
      </c>
      <c r="G25" s="28">
        <f>IF(AND(ISEVEN(H25*10^2),ROUND(MOD(H25*10^2,1),2)&lt;=0.5),ROUNDDOWN(H25,2),ROUND(H25,2))</f>
        <v>0</v>
      </c>
      <c r="H25" s="28">
        <f>0 * F25</f>
        <v>0</v>
      </c>
    </row>
    <row r="26" spans="1:13" s="28" customFormat="1" x14ac:dyDescent="0.2">
      <c r="A26" s="27"/>
      <c r="B26" s="35"/>
      <c r="C26" s="35"/>
      <c r="D26" s="36" t="s">
        <v>34</v>
      </c>
      <c r="E26" s="37"/>
      <c r="F26" s="38"/>
    </row>
    <row r="27" spans="1:13" s="28" customFormat="1" ht="63.75" x14ac:dyDescent="0.2">
      <c r="A27" s="27" t="s">
        <v>35</v>
      </c>
      <c r="B27" s="35">
        <v>50</v>
      </c>
      <c r="C27" s="35" t="s">
        <v>13</v>
      </c>
      <c r="D27" s="36" t="s">
        <v>36</v>
      </c>
      <c r="E27" s="39"/>
      <c r="F27" s="38">
        <f>IF(AND(ISEVEN(ROUND(E27,5)* B27*10^2),ROUND(MOD(ROUND(E27,5)* B27*10^2,1),2)&lt;=0.5),ROUNDDOWN(ROUND(E27,5)* B27,2),ROUND(ROUND(E27,5)* B27,2))</f>
        <v>0</v>
      </c>
      <c r="G27" s="28">
        <f>IF(AND(ISEVEN(H27*10^2),ROUND(MOD(H27*10^2,1),2)&lt;=0.5),ROUNDDOWN(H27,2),ROUND(H27,2))</f>
        <v>0</v>
      </c>
      <c r="H27" s="28">
        <f>0 * F27</f>
        <v>0</v>
      </c>
    </row>
    <row r="28" spans="1:13" s="28" customFormat="1" ht="63.75" x14ac:dyDescent="0.2">
      <c r="A28" s="27" t="s">
        <v>37</v>
      </c>
      <c r="B28" s="35">
        <v>50</v>
      </c>
      <c r="C28" s="35" t="s">
        <v>13</v>
      </c>
      <c r="D28" s="36" t="s">
        <v>38</v>
      </c>
      <c r="E28" s="39"/>
      <c r="F28" s="38">
        <f>IF(AND(ISEVEN(ROUND(E28,5)* B28*10^2),ROUND(MOD(ROUND(E28,5)* B28*10^2,1),2)&lt;=0.5),ROUNDDOWN(ROUND(E28,5)* B28,2),ROUND(ROUND(E28,5)* B28,2))</f>
        <v>0</v>
      </c>
      <c r="G28" s="28">
        <f>IF(AND(ISEVEN(H28*10^2),ROUND(MOD(H28*10^2,1),2)&lt;=0.5),ROUNDDOWN(H28,2),ROUND(H28,2))</f>
        <v>0</v>
      </c>
      <c r="H28" s="28">
        <f>0 * F28</f>
        <v>0</v>
      </c>
    </row>
    <row r="29" spans="1:13" s="28" customFormat="1" ht="76.5" x14ac:dyDescent="0.2">
      <c r="A29" s="27" t="s">
        <v>39</v>
      </c>
      <c r="B29" s="35">
        <v>50</v>
      </c>
      <c r="C29" s="35" t="s">
        <v>13</v>
      </c>
      <c r="D29" s="36" t="s">
        <v>40</v>
      </c>
      <c r="E29" s="39"/>
      <c r="F29" s="38">
        <f>IF(AND(ISEVEN(ROUND(E29,5)* B29*10^2),ROUND(MOD(ROUND(E29,5)* B29*10^2,1),2)&lt;=0.5),ROUNDDOWN(ROUND(E29,5)* B29,2),ROUND(ROUND(E29,5)* B29,2))</f>
        <v>0</v>
      </c>
      <c r="G29" s="28">
        <f>IF(AND(ISEVEN(H29*10^2),ROUND(MOD(H29*10^2,1),2)&lt;=0.5),ROUNDDOWN(H29,2),ROUND(H29,2))</f>
        <v>0</v>
      </c>
      <c r="H29" s="28">
        <f>0 * F29</f>
        <v>0</v>
      </c>
    </row>
    <row r="30" spans="1:13" s="28" customFormat="1" x14ac:dyDescent="0.2">
      <c r="A30" s="27"/>
      <c r="B30" s="35"/>
      <c r="C30" s="35"/>
      <c r="D30" s="36" t="s">
        <v>41</v>
      </c>
      <c r="E30" s="37"/>
      <c r="F30" s="38"/>
    </row>
    <row r="31" spans="1:13" s="28" customFormat="1" ht="63.75" x14ac:dyDescent="0.2">
      <c r="A31" s="27" t="s">
        <v>42</v>
      </c>
      <c r="B31" s="35">
        <v>5</v>
      </c>
      <c r="C31" s="35" t="s">
        <v>13</v>
      </c>
      <c r="D31" s="36" t="s">
        <v>43</v>
      </c>
      <c r="E31" s="39"/>
      <c r="F31" s="38">
        <f>IF(AND(ISEVEN(ROUND(E31,5)* B31*10^2),ROUND(MOD(ROUND(E31,5)* B31*10^2,1),2)&lt;=0.5),ROUNDDOWN(ROUND(E31,5)* B31,2),ROUND(ROUND(E31,5)* B31,2))</f>
        <v>0</v>
      </c>
      <c r="G31" s="28">
        <f>IF(AND(ISEVEN(H31*10^2),ROUND(MOD(H31*10^2,1),2)&lt;=0.5),ROUNDDOWN(H31,2),ROUND(H31,2))</f>
        <v>0</v>
      </c>
      <c r="H31" s="28">
        <f>0 * F31</f>
        <v>0</v>
      </c>
    </row>
    <row r="32" spans="1:13" s="28" customFormat="1" ht="51" x14ac:dyDescent="0.2">
      <c r="A32" s="27" t="s">
        <v>44</v>
      </c>
      <c r="B32" s="35">
        <v>5</v>
      </c>
      <c r="C32" s="35" t="s">
        <v>13</v>
      </c>
      <c r="D32" s="36" t="s">
        <v>45</v>
      </c>
      <c r="E32" s="39"/>
      <c r="F32" s="38">
        <f>IF(AND(ISEVEN(ROUND(E32,5)* B32*10^2),ROUND(MOD(ROUND(E32,5)* B32*10^2,1),2)&lt;=0.5),ROUNDDOWN(ROUND(E32,5)* B32,2),ROUND(ROUND(E32,5)* B32,2))</f>
        <v>0</v>
      </c>
      <c r="G32" s="28">
        <f>IF(AND(ISEVEN(H32*10^2),ROUND(MOD(H32*10^2,1),2)&lt;=0.5),ROUNDDOWN(H32,2),ROUND(H32,2))</f>
        <v>0</v>
      </c>
      <c r="H32" s="28">
        <f>0 * F32</f>
        <v>0</v>
      </c>
    </row>
    <row r="33" spans="1:8" s="28" customFormat="1" ht="63.75" x14ac:dyDescent="0.2">
      <c r="A33" s="27" t="s">
        <v>46</v>
      </c>
      <c r="B33" s="35">
        <v>5</v>
      </c>
      <c r="C33" s="35" t="s">
        <v>13</v>
      </c>
      <c r="D33" s="36" t="s">
        <v>47</v>
      </c>
      <c r="E33" s="39"/>
      <c r="F33" s="38">
        <f>IF(AND(ISEVEN(ROUND(E33,5)* B33*10^2),ROUND(MOD(ROUND(E33,5)* B33*10^2,1),2)&lt;=0.5),ROUNDDOWN(ROUND(E33,5)* B33,2),ROUND(ROUND(E33,5)* B33,2))</f>
        <v>0</v>
      </c>
      <c r="G33" s="28">
        <f>IF(AND(ISEVEN(H33*10^2),ROUND(MOD(H33*10^2,1),2)&lt;=0.5),ROUNDDOWN(H33,2),ROUND(H33,2))</f>
        <v>0</v>
      </c>
      <c r="H33" s="28">
        <f>0 * F33</f>
        <v>0</v>
      </c>
    </row>
    <row r="34" spans="1:8" s="28" customFormat="1" ht="89.25" x14ac:dyDescent="0.2">
      <c r="A34" s="27" t="s">
        <v>48</v>
      </c>
      <c r="B34" s="35">
        <v>5</v>
      </c>
      <c r="C34" s="35" t="s">
        <v>13</v>
      </c>
      <c r="D34" s="36" t="s">
        <v>49</v>
      </c>
      <c r="E34" s="39"/>
      <c r="F34" s="38">
        <f>IF(AND(ISEVEN(ROUND(E34,5)* B34*10^2),ROUND(MOD(ROUND(E34,5)* B34*10^2,1),2)&lt;=0.5),ROUNDDOWN(ROUND(E34,5)* B34,2),ROUND(ROUND(E34,5)* B34,2))</f>
        <v>0</v>
      </c>
      <c r="G34" s="28">
        <f>IF(AND(ISEVEN(H34*10^2),ROUND(MOD(H34*10^2,1),2)&lt;=0.5),ROUNDDOWN(H34,2),ROUND(H34,2))</f>
        <v>0</v>
      </c>
      <c r="H34" s="28">
        <f>0 * F34</f>
        <v>0</v>
      </c>
    </row>
    <row r="35" spans="1:8" s="28" customFormat="1" ht="76.5" x14ac:dyDescent="0.2">
      <c r="A35" s="27" t="s">
        <v>50</v>
      </c>
      <c r="B35" s="35">
        <v>5</v>
      </c>
      <c r="C35" s="35" t="s">
        <v>13</v>
      </c>
      <c r="D35" s="36" t="s">
        <v>51</v>
      </c>
      <c r="E35" s="39"/>
      <c r="F35" s="38">
        <f>IF(AND(ISEVEN(ROUND(E35,5)* B35*10^2),ROUND(MOD(ROUND(E35,5)* B35*10^2,1),2)&lt;=0.5),ROUNDDOWN(ROUND(E35,5)* B35,2),ROUND(ROUND(E35,5)* B35,2))</f>
        <v>0</v>
      </c>
      <c r="G35" s="28">
        <f>IF(AND(ISEVEN(H35*10^2),ROUND(MOD(H35*10^2,1),2)&lt;=0.5),ROUNDDOWN(H35,2),ROUND(H35,2))</f>
        <v>0</v>
      </c>
      <c r="H35" s="28">
        <f>0 * F35</f>
        <v>0</v>
      </c>
    </row>
    <row r="36" spans="1:8" s="28" customFormat="1" ht="76.5" x14ac:dyDescent="0.2">
      <c r="A36" s="27" t="s">
        <v>52</v>
      </c>
      <c r="B36" s="35">
        <v>5</v>
      </c>
      <c r="C36" s="35" t="s">
        <v>13</v>
      </c>
      <c r="D36" s="36" t="s">
        <v>53</v>
      </c>
      <c r="E36" s="39"/>
      <c r="F36" s="38">
        <f>IF(AND(ISEVEN(ROUND(E36,5)* B36*10^2),ROUND(MOD(ROUND(E36,5)* B36*10^2,1),2)&lt;=0.5),ROUNDDOWN(ROUND(E36,5)* B36,2),ROUND(ROUND(E36,5)* B36,2))</f>
        <v>0</v>
      </c>
      <c r="G36" s="28">
        <f>IF(AND(ISEVEN(H36*10^2),ROUND(MOD(H36*10^2,1),2)&lt;=0.5),ROUNDDOWN(H36,2),ROUND(H36,2))</f>
        <v>0</v>
      </c>
      <c r="H36" s="28">
        <f>0 * F36</f>
        <v>0</v>
      </c>
    </row>
    <row r="37" spans="1:8" s="28" customFormat="1" ht="51" x14ac:dyDescent="0.2">
      <c r="A37" s="27" t="s">
        <v>54</v>
      </c>
      <c r="B37" s="35">
        <v>5</v>
      </c>
      <c r="C37" s="35" t="s">
        <v>13</v>
      </c>
      <c r="D37" s="36" t="s">
        <v>55</v>
      </c>
      <c r="E37" s="39"/>
      <c r="F37" s="38">
        <f>IF(AND(ISEVEN(ROUND(E37,5)* B37*10^2),ROUND(MOD(ROUND(E37,5)* B37*10^2,1),2)&lt;=0.5),ROUNDDOWN(ROUND(E37,5)* B37,2),ROUND(ROUND(E37,5)* B37,2))</f>
        <v>0</v>
      </c>
      <c r="G37" s="28">
        <f>IF(AND(ISEVEN(H37*10^2),ROUND(MOD(H37*10^2,1),2)&lt;=0.5),ROUNDDOWN(H37,2),ROUND(H37,2))</f>
        <v>0</v>
      </c>
      <c r="H37" s="28">
        <f>0 * F37</f>
        <v>0</v>
      </c>
    </row>
    <row r="38" spans="1:8" s="28" customFormat="1" ht="51" x14ac:dyDescent="0.2">
      <c r="A38" s="27" t="s">
        <v>56</v>
      </c>
      <c r="B38" s="35">
        <v>5</v>
      </c>
      <c r="C38" s="35" t="s">
        <v>13</v>
      </c>
      <c r="D38" s="36" t="s">
        <v>57</v>
      </c>
      <c r="E38" s="39"/>
      <c r="F38" s="38">
        <f>IF(AND(ISEVEN(ROUND(E38,5)* B38*10^2),ROUND(MOD(ROUND(E38,5)* B38*10^2,1),2)&lt;=0.5),ROUNDDOWN(ROUND(E38,5)* B38,2),ROUND(ROUND(E38,5)* B38,2))</f>
        <v>0</v>
      </c>
      <c r="G38" s="28">
        <f>IF(AND(ISEVEN(H38*10^2),ROUND(MOD(H38*10^2,1),2)&lt;=0.5),ROUNDDOWN(H38,2),ROUND(H38,2))</f>
        <v>0</v>
      </c>
      <c r="H38" s="28">
        <f>0 * F38</f>
        <v>0</v>
      </c>
    </row>
    <row r="39" spans="1:8" s="28" customFormat="1" ht="63.75" x14ac:dyDescent="0.2">
      <c r="A39" s="27" t="s">
        <v>58</v>
      </c>
      <c r="B39" s="35">
        <v>5</v>
      </c>
      <c r="C39" s="35" t="s">
        <v>13</v>
      </c>
      <c r="D39" s="36" t="s">
        <v>59</v>
      </c>
      <c r="E39" s="39"/>
      <c r="F39" s="38">
        <f>IF(AND(ISEVEN(ROUND(E39,5)* B39*10^2),ROUND(MOD(ROUND(E39,5)* B39*10^2,1),2)&lt;=0.5),ROUNDDOWN(ROUND(E39,5)* B39,2),ROUND(ROUND(E39,5)* B39,2))</f>
        <v>0</v>
      </c>
      <c r="G39" s="28">
        <f>IF(AND(ISEVEN(H39*10^2),ROUND(MOD(H39*10^2,1),2)&lt;=0.5),ROUNDDOWN(H39,2),ROUND(H39,2))</f>
        <v>0</v>
      </c>
      <c r="H39" s="28">
        <f>0 * F39</f>
        <v>0</v>
      </c>
    </row>
    <row r="40" spans="1:8" s="28" customFormat="1" ht="76.5" x14ac:dyDescent="0.2">
      <c r="A40" s="27" t="s">
        <v>60</v>
      </c>
      <c r="B40" s="35">
        <v>5</v>
      </c>
      <c r="C40" s="35" t="s">
        <v>13</v>
      </c>
      <c r="D40" s="36" t="s">
        <v>61</v>
      </c>
      <c r="E40" s="39"/>
      <c r="F40" s="38">
        <f>IF(AND(ISEVEN(ROUND(E40,5)* B40*10^2),ROUND(MOD(ROUND(E40,5)* B40*10^2,1),2)&lt;=0.5),ROUNDDOWN(ROUND(E40,5)* B40,2),ROUND(ROUND(E40,5)* B40,2))</f>
        <v>0</v>
      </c>
      <c r="G40" s="28">
        <f>IF(AND(ISEVEN(H40*10^2),ROUND(MOD(H40*10^2,1),2)&lt;=0.5),ROUNDDOWN(H40,2),ROUND(H40,2))</f>
        <v>0</v>
      </c>
      <c r="H40" s="28">
        <f>0 * F40</f>
        <v>0</v>
      </c>
    </row>
    <row r="41" spans="1:8" s="28" customFormat="1" ht="63.75" x14ac:dyDescent="0.2">
      <c r="A41" s="27" t="s">
        <v>62</v>
      </c>
      <c r="B41" s="35">
        <v>5</v>
      </c>
      <c r="C41" s="35" t="s">
        <v>13</v>
      </c>
      <c r="D41" s="36" t="s">
        <v>63</v>
      </c>
      <c r="E41" s="39"/>
      <c r="F41" s="38">
        <f>IF(AND(ISEVEN(ROUND(E41,5)* B41*10^2),ROUND(MOD(ROUND(E41,5)* B41*10^2,1),2)&lt;=0.5),ROUNDDOWN(ROUND(E41,5)* B41,2),ROUND(ROUND(E41,5)* B41,2))</f>
        <v>0</v>
      </c>
      <c r="G41" s="28">
        <f>IF(AND(ISEVEN(H41*10^2),ROUND(MOD(H41*10^2,1),2)&lt;=0.5),ROUNDDOWN(H41,2),ROUND(H41,2))</f>
        <v>0</v>
      </c>
      <c r="H41" s="28">
        <f>0 * F41</f>
        <v>0</v>
      </c>
    </row>
    <row r="42" spans="1:8" s="28" customFormat="1" ht="63.75" x14ac:dyDescent="0.2">
      <c r="A42" s="27" t="s">
        <v>64</v>
      </c>
      <c r="B42" s="35">
        <v>5</v>
      </c>
      <c r="C42" s="35" t="s">
        <v>13</v>
      </c>
      <c r="D42" s="36" t="s">
        <v>65</v>
      </c>
      <c r="E42" s="39"/>
      <c r="F42" s="38">
        <f>IF(AND(ISEVEN(ROUND(E42,5)* B42*10^2),ROUND(MOD(ROUND(E42,5)* B42*10^2,1),2)&lt;=0.5),ROUNDDOWN(ROUND(E42,5)* B42,2),ROUND(ROUND(E42,5)* B42,2))</f>
        <v>0</v>
      </c>
      <c r="G42" s="28">
        <f>IF(AND(ISEVEN(H42*10^2),ROUND(MOD(H42*10^2,1),2)&lt;=0.5),ROUNDDOWN(H42,2),ROUND(H42,2))</f>
        <v>0</v>
      </c>
      <c r="H42" s="28">
        <f>0 * F42</f>
        <v>0</v>
      </c>
    </row>
    <row r="43" spans="1:8" s="28" customFormat="1" ht="63.75" x14ac:dyDescent="0.2">
      <c r="A43" s="27" t="s">
        <v>66</v>
      </c>
      <c r="B43" s="35">
        <v>10</v>
      </c>
      <c r="C43" s="35" t="s">
        <v>13</v>
      </c>
      <c r="D43" s="36" t="s">
        <v>67</v>
      </c>
      <c r="E43" s="39"/>
      <c r="F43" s="38">
        <f>IF(AND(ISEVEN(ROUND(E43,5)* B43*10^2),ROUND(MOD(ROUND(E43,5)* B43*10^2,1),2)&lt;=0.5),ROUNDDOWN(ROUND(E43,5)* B43,2),ROUND(ROUND(E43,5)* B43,2))</f>
        <v>0</v>
      </c>
      <c r="G43" s="28">
        <f>IF(AND(ISEVEN(H43*10^2),ROUND(MOD(H43*10^2,1),2)&lt;=0.5),ROUNDDOWN(H43,2),ROUND(H43,2))</f>
        <v>0</v>
      </c>
      <c r="H43" s="28">
        <f>0 * F43</f>
        <v>0</v>
      </c>
    </row>
    <row r="44" spans="1:8" s="28" customFormat="1" ht="63.75" x14ac:dyDescent="0.2">
      <c r="A44" s="27" t="s">
        <v>68</v>
      </c>
      <c r="B44" s="35">
        <v>5</v>
      </c>
      <c r="C44" s="35" t="s">
        <v>13</v>
      </c>
      <c r="D44" s="36" t="s">
        <v>69</v>
      </c>
      <c r="E44" s="39"/>
      <c r="F44" s="38">
        <f>IF(AND(ISEVEN(ROUND(E44,5)* B44*10^2),ROUND(MOD(ROUND(E44,5)* B44*10^2,1),2)&lt;=0.5),ROUNDDOWN(ROUND(E44,5)* B44,2),ROUND(ROUND(E44,5)* B44,2))</f>
        <v>0</v>
      </c>
      <c r="G44" s="28">
        <f>IF(AND(ISEVEN(H44*10^2),ROUND(MOD(H44*10^2,1),2)&lt;=0.5),ROUNDDOWN(H44,2),ROUND(H44,2))</f>
        <v>0</v>
      </c>
      <c r="H44" s="28">
        <f>0 * F44</f>
        <v>0</v>
      </c>
    </row>
    <row r="45" spans="1:8" s="28" customFormat="1" ht="63.75" x14ac:dyDescent="0.2">
      <c r="A45" s="27" t="s">
        <v>70</v>
      </c>
      <c r="B45" s="35">
        <v>10</v>
      </c>
      <c r="C45" s="35" t="s">
        <v>13</v>
      </c>
      <c r="D45" s="36" t="s">
        <v>71</v>
      </c>
      <c r="E45" s="39"/>
      <c r="F45" s="38">
        <f>IF(AND(ISEVEN(ROUND(E45,5)* B45*10^2),ROUND(MOD(ROUND(E45,5)* B45*10^2,1),2)&lt;=0.5),ROUNDDOWN(ROUND(E45,5)* B45,2),ROUND(ROUND(E45,5)* B45,2))</f>
        <v>0</v>
      </c>
      <c r="G45" s="28">
        <f>IF(AND(ISEVEN(H45*10^2),ROUND(MOD(H45*10^2,1),2)&lt;=0.5),ROUNDDOWN(H45,2),ROUND(H45,2))</f>
        <v>0</v>
      </c>
      <c r="H45" s="28">
        <f>0 * F45</f>
        <v>0</v>
      </c>
    </row>
    <row r="46" spans="1:8" s="28" customFormat="1" x14ac:dyDescent="0.2">
      <c r="A46" s="27" t="s">
        <v>72</v>
      </c>
      <c r="B46" s="35">
        <v>10</v>
      </c>
      <c r="C46" s="35" t="s">
        <v>13</v>
      </c>
      <c r="D46" s="36" t="s">
        <v>73</v>
      </c>
      <c r="E46" s="39"/>
      <c r="F46" s="38">
        <f>IF(AND(ISEVEN(ROUND(E46,5)* B46*10^2),ROUND(MOD(ROUND(E46,5)* B46*10^2,1),2)&lt;=0.5),ROUNDDOWN(ROUND(E46,5)* B46,2),ROUND(ROUND(E46,5)* B46,2))</f>
        <v>0</v>
      </c>
      <c r="G46" s="28">
        <f>IF(AND(ISEVEN(H46*10^2),ROUND(MOD(H46*10^2,1),2)&lt;=0.5),ROUNDDOWN(H46,2),ROUND(H46,2))</f>
        <v>0</v>
      </c>
      <c r="H46" s="28">
        <f>0 * F46</f>
        <v>0</v>
      </c>
    </row>
    <row r="47" spans="1:8" s="41" customFormat="1" ht="27.95" customHeight="1" x14ac:dyDescent="0.2">
      <c r="A47" s="40"/>
      <c r="B47" s="42"/>
      <c r="C47" s="43"/>
      <c r="D47" s="44"/>
      <c r="E47" s="45" t="s">
        <v>74</v>
      </c>
      <c r="F47" s="46">
        <f>SUM(F14:F46)</f>
        <v>0</v>
      </c>
    </row>
    <row r="48" spans="1:8" s="41" customFormat="1" ht="27.95" customHeight="1" x14ac:dyDescent="0.2">
      <c r="A48" s="40"/>
      <c r="B48" s="42"/>
      <c r="C48" s="43"/>
      <c r="D48" s="44"/>
      <c r="E48" s="45" t="s">
        <v>75</v>
      </c>
      <c r="F48" s="46">
        <f>ROUND(F47* 0.21, 2)</f>
        <v>0</v>
      </c>
    </row>
    <row r="49" spans="1:6" s="41" customFormat="1" ht="27.95" customHeight="1" x14ac:dyDescent="0.2">
      <c r="A49" s="40"/>
      <c r="B49" s="42"/>
      <c r="C49" s="43"/>
      <c r="D49" s="44"/>
      <c r="E49" s="45" t="s">
        <v>76</v>
      </c>
      <c r="F49" s="46">
        <f>SUM(F47:F48)</f>
        <v>0</v>
      </c>
    </row>
    <row r="53" spans="1:6" ht="51" customHeight="1" x14ac:dyDescent="0.2">
      <c r="B53" s="48" t="s">
        <v>78</v>
      </c>
      <c r="C53" s="48"/>
      <c r="D53" s="48"/>
      <c r="E53" s="48"/>
      <c r="F53" s="48"/>
    </row>
    <row r="55" spans="1:6" x14ac:dyDescent="0.2">
      <c r="F55" s="49" t="s">
        <v>79</v>
      </c>
    </row>
    <row r="56" spans="1:6" x14ac:dyDescent="0.2">
      <c r="F56" s="50" t="s">
        <v>80</v>
      </c>
    </row>
  </sheetData>
  <sheetProtection password="D86F" sheet="1" objects="1" scenarios="1" formatRows="0" selectLockedCells="1"/>
  <mergeCells count="5">
    <mergeCell ref="B9:F9"/>
    <mergeCell ref="B5:F5"/>
    <mergeCell ref="B8:C8"/>
    <mergeCell ref="B7:F7"/>
    <mergeCell ref="B53:F53"/>
  </mergeCells>
  <phoneticPr fontId="0" type="noConversion"/>
  <conditionalFormatting sqref="F10:F52 F2:F4 F54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2020-01-21T13:18:15Z</dcterms:modified>
</cp:coreProperties>
</file>