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20" i="1"/>
  <c r="F19" i="1"/>
  <c r="F18" i="1"/>
  <c r="G17" i="1"/>
  <c r="H17" i="1"/>
  <c r="F17" i="1"/>
  <c r="G16" i="1"/>
  <c r="H16" i="1"/>
  <c r="F16" i="1"/>
  <c r="G15" i="1"/>
  <c r="H15" i="1"/>
  <c r="F15" i="1"/>
  <c r="G14" i="1"/>
  <c r="H14" i="1"/>
  <c r="F14" i="1"/>
</calcChain>
</file>

<file path=xl/sharedStrings.xml><?xml version="1.0" encoding="utf-8"?>
<sst xmlns="http://schemas.openxmlformats.org/spreadsheetml/2006/main" count="30" uniqueCount="29">
  <si>
    <t>ANEJO I</t>
  </si>
  <si>
    <t xml:space="preserve">CRITERIOS EVALUABLES DE FORMA AUTOMÁTICA MEDIANTE FÓRMULAS </t>
  </si>
  <si>
    <t>De acuerdo con el siguiente cuadro de unidades y precios:</t>
  </si>
  <si>
    <t>CUADRO DE UNIDADES Y PRECIOS</t>
  </si>
  <si>
    <t>TSA0069299</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</si>
  <si>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DEMOLICIÓN DE FORJADOS MIXTOS Y EJECUCIÓN DE ESTRUCTURA METÁLICA EN LA OBRA DE TERMINACIÓN DEL HOSPITAL DE MELILLA' Ref.: TSA0069299</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</si>
  <si>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</si>
  <si>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</si>
  <si>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</si>
  <si>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</si>
  <si>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</si>
  <si>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247637</t>
  </si>
  <si>
    <t>m2</t>
  </si>
  <si>
    <t>Demolición de forjados mixtos, de hasta 40cm de espesor, con compresor las partes de hormigón y mediante corte de la parte metálica, incluso apeos previos de los forjados según instrucciones dadas por la jefatura de obra. Los forjados están en planta cubierta (nivel 6) y planta baja (nivel 0). Incluye retirada de escombro a pie de carga sobre contenedor, con transporte a central de tratamiento de residuos o vertedero autorizado, incluida parte proporcional de medios auxiliares. Totalmente ejecutado.</t>
  </si>
  <si>
    <t>247638</t>
  </si>
  <si>
    <t>Kg</t>
  </si>
  <si>
    <t>Suministro de acero laminado S275 JR, en perfiles laminados en caliente para vigas, pilares, zunchos y correas, mediante uniones soldadas; i/p.p. de soldaduras, cortes, piezas especiales, despuntes y dos manos de imprimación con pintura de minio de plomo, montado y colocado, según NTE-EAS/EAV, CTE-DB-SE-A y EAE. Acero con marcado CE y DdP (Declaración de prestaciones) según Reglamento (UE) 305/2011. Totalmente ejecutado.</t>
  </si>
  <si>
    <t>247639</t>
  </si>
  <si>
    <t>Forjado realizado a base de losa mixta colaborante de 59 mm de canto y longitud mayor de 4 m, para capa de compresión de 5 cm de hormigón y apeos, terminado, para que TRAGSA haga la ejecucción de la parte de hormión. Según normas NTE y EHE-08. Totalmente ejecutado.</t>
  </si>
  <si>
    <t>247640</t>
  </si>
  <si>
    <t>ud</t>
  </si>
  <si>
    <t>Anclaje químico diseñado para transmitir grandes cargas al hormigón cómo material base y máxima fiabilidad al omitir la limpieza. En primer lugar se realizará un taladro, con martillo a rotopercusión en el elemento de hormigón de espesor mínimo 300 mm. Previa perforación se ubicarán las armaduras existentes mediante pachómetro. Sin necesidad de limpiar el taladro introducir la varilla HIT-Z o equivalente para verificar si entra hasta la profundidad deseada, posteriormente inyectar la resina Hilti HIT-HY 200 o equivalente hasta los 2/3 de la profundidad del taladro. Posteriormente se introducirá la varilla roscada Hilti HIT-Z o equivalente con un leve movimiento de rotación. Se esperará el tiempo de fraguado correspondiente. Para finalizar se colocará la pieza a fijar y se dará el par de apriete correspondiente según la ficha técnica del producto. Este anclaje se calcula según la normativa europea ETAG, en su anexo C. Anclajes con marcado CE según Reglamento (UE) 305/2011. Totalmente ejecutado. Los tipos de anclaje van desde M12, M16 y M20.</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</si>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</sst>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7"/>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46">
        <f xml:space="preserve"> + F20</f>
        <v>0</v>
      </c>
      <c r="C8" s="24"/>
      <c r="D8" s="17" t="s">
        <v>25</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14.75" x14ac:dyDescent="0.2">
      <c r="A14" s="27" t="s">
        <v>11</v>
      </c>
      <c r="B14" s="35">
        <v>432</v>
      </c>
      <c r="C14" s="35" t="s">
        <v>12</v>
      </c>
      <c r="D14" s="36" t="s">
        <v>13</v>
      </c>
      <c r="E14" s="38"/>
      <c r="F14" s="37">
        <f>IF(AND(ISEVEN(ROUND(E14,5)* B14*10^2),ROUND(MOD(ROUND(E14,5)* B14*10^2,1),2)&lt;=0.5),ROUNDDOWN(ROUND(E14,5)* B14,2),ROUND(ROUND(E14,5)* B14,2))</f>
        <v>0</v>
      </c>
      <c r="G14" s="28">
        <f>IF(AND(ISEVEN(H14*10^2),ROUND(MOD(H14*10^2,1),2)&lt;=0.5),ROUNDDOWN(H14,2),ROUND(H14,2))</f>
        <v>0</v>
      </c>
      <c r="H14" s="28">
        <f>0.1 * F14</f>
        <v>0</v>
      </c>
      <c r="M14" s="29"/>
    </row>
    <row r="15" spans="1:13" s="28" customFormat="1" ht="102" x14ac:dyDescent="0.2">
      <c r="A15" s="27" t="s">
        <v>14</v>
      </c>
      <c r="B15" s="35">
        <v>11500</v>
      </c>
      <c r="C15" s="35" t="s">
        <v>15</v>
      </c>
      <c r="D15" s="36" t="s">
        <v>16</v>
      </c>
      <c r="E15" s="38"/>
      <c r="F15" s="37">
        <f>IF(AND(ISEVEN(ROUND(E15,5)* B15*10^2),ROUND(MOD(ROUND(E15,5)* B15*10^2,1),2)&lt;=0.5),ROUNDDOWN(ROUND(E15,5)* B15,2),ROUND(ROUND(E15,5)* B15,2))</f>
        <v>0</v>
      </c>
      <c r="G15" s="28">
        <f>IF(AND(ISEVEN(H15*10^2),ROUND(MOD(H15*10^2,1),2)&lt;=0.5),ROUNDDOWN(H15,2),ROUND(H15,2))</f>
        <v>0</v>
      </c>
      <c r="H15" s="28">
        <f>0.1 * F15</f>
        <v>0</v>
      </c>
      <c r="M15" s="29"/>
    </row>
    <row r="16" spans="1:13" s="28" customFormat="1" ht="63.75" x14ac:dyDescent="0.2">
      <c r="A16" s="27" t="s">
        <v>17</v>
      </c>
      <c r="B16" s="35">
        <v>200</v>
      </c>
      <c r="C16" s="35" t="s">
        <v>12</v>
      </c>
      <c r="D16" s="36" t="s">
        <v>18</v>
      </c>
      <c r="E16" s="38"/>
      <c r="F16" s="37">
        <f>IF(AND(ISEVEN(ROUND(E16,5)* B16*10^2),ROUND(MOD(ROUND(E16,5)* B16*10^2,1),2)&lt;=0.5),ROUNDDOWN(ROUND(E16,5)* B16,2),ROUND(ROUND(E16,5)* B16,2))</f>
        <v>0</v>
      </c>
      <c r="G16" s="28">
        <f>IF(AND(ISEVEN(H16*10^2),ROUND(MOD(H16*10^2,1),2)&lt;=0.5),ROUNDDOWN(H16,2),ROUND(H16,2))</f>
        <v>0</v>
      </c>
      <c r="H16" s="28">
        <f>0.1 * F16</f>
        <v>0</v>
      </c>
      <c r="M16" s="29"/>
    </row>
    <row r="17" spans="1:13" s="28" customFormat="1" ht="229.5" x14ac:dyDescent="0.2">
      <c r="A17" s="27" t="s">
        <v>19</v>
      </c>
      <c r="B17" s="35">
        <v>228</v>
      </c>
      <c r="C17" s="35" t="s">
        <v>20</v>
      </c>
      <c r="D17" s="36" t="s">
        <v>21</v>
      </c>
      <c r="E17" s="38"/>
      <c r="F17" s="37">
        <f>IF(AND(ISEVEN(ROUND(E17,5)* B17*10^2),ROUND(MOD(ROUND(E17,5)* B17*10^2,1),2)&lt;=0.5),ROUNDDOWN(ROUND(E17,5)* B17,2),ROUND(ROUND(E17,5)* B17,2))</f>
        <v>0</v>
      </c>
      <c r="G17" s="28">
        <f>IF(AND(ISEVEN(H17*10^2),ROUND(MOD(H17*10^2,1),2)&lt;=0.5),ROUNDDOWN(H17,2),ROUND(H17,2))</f>
        <v>0</v>
      </c>
      <c r="H17" s="28">
        <f>0.1 * F17</f>
        <v>0</v>
      </c>
      <c r="M17" s="29"/>
    </row>
    <row r="18" spans="1:13" s="40" customFormat="1" ht="27.95" customHeight="1" x14ac:dyDescent="0.2">
      <c r="A18" s="39"/>
      <c r="B18" s="41"/>
      <c r="C18" s="42"/>
      <c r="D18" s="43"/>
      <c r="E18" s="44" t="s">
        <v>22</v>
      </c>
      <c r="F18" s="45">
        <f>SUM(F14:F17)</f>
        <v>0</v>
      </c>
    </row>
    <row r="19" spans="1:13" s="40" customFormat="1" ht="27.95" customHeight="1" x14ac:dyDescent="0.2">
      <c r="A19" s="39"/>
      <c r="B19" s="41"/>
      <c r="C19" s="42"/>
      <c r="D19" s="43"/>
      <c r="E19" s="44" t="s">
        <v>23</v>
      </c>
      <c r="F19" s="45">
        <f>SUM(G14:G17)</f>
        <v>0</v>
      </c>
    </row>
    <row r="20" spans="1:13" s="40" customFormat="1" ht="27.95" customHeight="1" x14ac:dyDescent="0.2">
      <c r="A20" s="39"/>
      <c r="B20" s="41"/>
      <c r="C20" s="42"/>
      <c r="D20" s="43"/>
      <c r="E20" s="44" t="s">
        <v>24</v>
      </c>
      <c r="F20" s="45">
        <f>SUM(F18:F19)</f>
        <v>0</v>
      </c>
    </row>
    <row r="24" spans="1:13" ht="51" customHeight="1" x14ac:dyDescent="0.2">
      <c r="B24" s="47" t="s">
        <v>26</v>
      </c>
      <c r="C24" s="47"/>
      <c r="D24" s="47"/>
      <c r="E24" s="47"/>
      <c r="F24" s="47"/>
    </row>
    <row r="26" spans="1:13" x14ac:dyDescent="0.2">
      <c r="F26" s="48" t="s">
        <v>27</v>
      </c>
    </row>
    <row r="27" spans="1:13" x14ac:dyDescent="0.2">
      <c r="F27" s="49" t="s">
        <v>28</v>
      </c>
    </row>
  </sheetData>
  <sheetProtection algorithmName="SHA-512" hashValue="MFNvXBmziEyvnI3P/5nIrwnAz7JoG7Cef/fXpfCmhMbQcFiRS/iBDSiy0zjgWdQOWXhyg/4RwdY9P9jQB3p5bA==" saltValue="ONUKWPg8ubjooRi2D33CDw==" spinCount="100000" sheet="1" objects="1" scenarios="1" formatRows="0" selectLockedCells="1"/>
  <mergeCells count="5">
    <mergeCell ref="B9:F9"/>
    <mergeCell ref="B5:F5"/>
    <mergeCell ref="B8:C8"/>
    <mergeCell ref="B7:F7"/>
    <mergeCell ref="B24:F24"/>
  </mergeCells>
  <phoneticPr fontId="0" type="noConversion"/>
  <conditionalFormatting sqref="F10:F23 F2:F4 F25: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2020-06-24T09:58:40Z</dcterms:modified>
</cp:coreProperties>
</file>