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240" yWindow="90" windowWidth="18780" windowHeight="13020"/>
  </bookViews>
  <sheets>
    <sheet name="Hoja1" sheetId="1" r:id="rId1"/>
  </sheets>
  <definedNames>
    <definedName name="_xlnm.Print_Titles" localSheetId="0">Hoja1!$1:$1</definedName>
  </definedNames>
  <calcPr calcId="162913"/>
</workbook>
</file>

<file path=xl/calcChain.xml><?xml version="1.0" encoding="utf-8"?>
<calcChain xmlns="http://schemas.openxmlformats.org/spreadsheetml/2006/main">
  <c r="B8" i="1" l="1"/>
  <c r="F47" i="1"/>
  <c r="F46" i="1"/>
  <c r="F45" i="1"/>
  <c r="G44" i="1"/>
  <c r="H44" i="1"/>
  <c r="F44" i="1"/>
  <c r="G43" i="1"/>
  <c r="H43" i="1"/>
  <c r="F43" i="1"/>
  <c r="G42" i="1"/>
  <c r="H42" i="1"/>
  <c r="F42" i="1"/>
  <c r="G41" i="1"/>
  <c r="H41" i="1"/>
  <c r="F41" i="1"/>
  <c r="G40" i="1"/>
  <c r="H40" i="1"/>
  <c r="F40" i="1"/>
  <c r="G39" i="1"/>
  <c r="H39" i="1"/>
  <c r="F39" i="1"/>
  <c r="G38" i="1"/>
  <c r="H38" i="1"/>
  <c r="F38" i="1"/>
  <c r="G37" i="1"/>
  <c r="H37" i="1"/>
  <c r="F37" i="1"/>
  <c r="G36" i="1"/>
  <c r="H36" i="1"/>
  <c r="F36" i="1"/>
  <c r="G35" i="1"/>
  <c r="H35" i="1"/>
  <c r="F35" i="1"/>
  <c r="G34" i="1"/>
  <c r="H34" i="1"/>
  <c r="F34" i="1"/>
  <c r="G33" i="1"/>
  <c r="H33" i="1"/>
  <c r="F33" i="1"/>
  <c r="G32" i="1"/>
  <c r="H32" i="1"/>
  <c r="F32" i="1"/>
  <c r="G31" i="1"/>
  <c r="H31" i="1"/>
  <c r="F31" i="1"/>
  <c r="G30" i="1"/>
  <c r="H30" i="1"/>
  <c r="F30" i="1"/>
  <c r="G29" i="1"/>
  <c r="H29" i="1"/>
  <c r="F29" i="1"/>
  <c r="G28" i="1"/>
  <c r="H28" i="1"/>
  <c r="F28" i="1"/>
  <c r="G27" i="1"/>
  <c r="H27" i="1"/>
  <c r="F27" i="1"/>
  <c r="G26" i="1"/>
  <c r="H26" i="1"/>
  <c r="F26" i="1"/>
  <c r="G25" i="1"/>
  <c r="H25" i="1"/>
  <c r="F25" i="1"/>
  <c r="G24" i="1"/>
  <c r="H24" i="1"/>
  <c r="F24" i="1"/>
  <c r="G23" i="1"/>
  <c r="H23" i="1"/>
  <c r="F23" i="1"/>
  <c r="G22" i="1"/>
  <c r="H22" i="1"/>
  <c r="F22" i="1"/>
  <c r="G21" i="1"/>
  <c r="H21" i="1"/>
  <c r="F21" i="1"/>
  <c r="G20" i="1"/>
  <c r="H20" i="1"/>
  <c r="F20" i="1"/>
  <c r="G19" i="1"/>
  <c r="H19" i="1"/>
  <c r="F19" i="1"/>
  <c r="G18" i="1"/>
  <c r="H18" i="1"/>
  <c r="F18" i="1"/>
  <c r="G17" i="1"/>
  <c r="H17" i="1"/>
  <c r="F17" i="1"/>
  <c r="G16" i="1"/>
  <c r="H16" i="1"/>
  <c r="F16" i="1"/>
  <c r="G15" i="1"/>
  <c r="H15" i="1"/>
  <c r="F15" i="1"/>
  <c r="G14" i="1"/>
  <c r="H14" i="1"/>
  <c r="F14" i="1"/>
</calcChain>
</file>

<file path=xl/sharedStrings.xml><?xml version="1.0" encoding="utf-8"?>
<sst xmlns="http://schemas.openxmlformats.org/spreadsheetml/2006/main" count="111" uniqueCount="85">
  <si>
    <t>ANEJO I</t>
  </si>
  <si>
    <t xml:space="preserve">CRITERIOS EVALUABLES DE FORMA AUTOMÁTICA MEDIANTE FÓRMULAS </t>
  </si>
  <si>
    <t>De acuerdo con el siguiente cuadro de unidades y precios:</t>
  </si>
  <si>
    <t>CUADRO DE UNIDADES Y PRECIOS</t>
  </si>
  <si>
    <t>TSA0069301</t>
  </si>
  <si>
    <r>
      <t>El que suscribe D._                              _ domiciliado en _                        _, calle _                        _ y D.N.I. nº_           _ en su propio nombre, o en representación de _                                  _, con N.I.F._          _ con domicilio en _                                    _, calle _                             _  enterado de las condiciones y requisitos que se exigen para la adjudicación del contrato de '</t>
    </r>
    <r>
      <rPr>
        <b/>
        <sz val="10"/>
        <rFont val="Arial"/>
        <family val="2"/>
      </rPr>
      <t>SUMINISTRO E INSTALACIÓN DE TELECOMUNICACIONES EN LA OBRA DE TERMINACIÓN DE LA BIBLIOTECA NACIONAL DE CÓRDOBA' Ref.: TSA0069301</t>
    </r>
    <r>
      <rPr>
        <sz val="10"/>
        <rFont val="Arial"/>
        <family val="2"/>
      </rPr>
      <t>, se compromete en nombre propio o de la empresa a que representa, a prestar el objeto del presente pliego por un importe total de:</t>
    </r>
  </si>
  <si>
    <t>Nº Uds.</t>
  </si>
  <si>
    <t>Ud.</t>
  </si>
  <si>
    <t>Descripción</t>
  </si>
  <si>
    <t>Precio unit. (IVA no incluido)</t>
  </si>
  <si>
    <t>Importe (IVA no incluido)</t>
  </si>
  <si>
    <t>247806</t>
  </si>
  <si>
    <t>UD</t>
  </si>
  <si>
    <t xml:space="preserve">"Red general de acometida y enlace de teléfonos, compuesta por:
- 1 arqueta entrada normalizada.
- 1 registro de enlace.
- 1 registro principal.
- 1 ud. de canalización desde arqueta de entrada hasta registros de enlace y desde estos hasta registro principal mediante 2 tubos de P.V.C. de diámetro 90 con p/p. de elementos de fijación. 
- Pequeño material auxiliar, incluso formación de arquetas, apertura de zanjas, introducción de tubos y cableado, hormigonado, relleno y compactado, pasatubos, soportado, y conexionado." No incluir ayudas de albañilería._x000D_
</t>
  </si>
  <si>
    <t>247809</t>
  </si>
  <si>
    <t>Ud</t>
  </si>
  <si>
    <t xml:space="preserve">Módulo Conector de Toma tipo RJ45 GIGASPEED XL no apantallada (UTP), marca Systimax Solutions o equivalente,  Totalmente instalado, incluso parte proporcional de pequeno material, transporte, montaje y conexionado._x000D_
</t>
  </si>
  <si>
    <t>247811</t>
  </si>
  <si>
    <t xml:space="preserve">Roseta superficie para 2RJ45, referencia 760057356 de CommScope o de equivalentes características técnicas, Totalmente instalada, incluso parte proporcional de pequeno material, transporte, montaje y conexionado._x000D_
</t>
  </si>
  <si>
    <t>247812</t>
  </si>
  <si>
    <t xml:space="preserve">Roseta superficie para 1RJ45, referencia 760057356 de CommScope o de equivalentes características técnicas, Totalmente instalada, incluso parte proporcional de pequeño material, transporte, montaje y conexionado._x000D_
_x000D_
</t>
  </si>
  <si>
    <t>247813</t>
  </si>
  <si>
    <t>ud</t>
  </si>
  <si>
    <t xml:space="preserve">Sistema pasamuros marca CABLOFIL, , modelo EZDP 22, o de equivalentes características técnicas, totalmente cortafuego y estanco, consistente en sistema modular para el sellado del paso de bandejas y cables segun planos, formado por módulos metálicos de medidas exteriores 37x37 mm, longitud 267mm, formado por: 
- Módulo metálico EZD 22;
- Dos placas sellantes EZP 133;
- Todos los accesorios necesarios.
Totalmente instalado, incluso parte proporcional de pequeño material auxiliar y transporte._x000D_
</t>
  </si>
  <si>
    <t>247814</t>
  </si>
  <si>
    <t>ml</t>
  </si>
  <si>
    <t xml:space="preserve">"Tubo para canalización de circuitos con las siguientes características:
-MATERIAL: PVC Rígido roscado (PG) libre de halógenos
-GRADO DE PROTECCION: I.P.7
-EJECUCION: Vista
-TAMAÑO: M 25
Totalmente instalado, incluso parte proporcional de piezas especiales, soportes, pasamuros, elementos de conexión, cajas de derivación, pequeño material auxiliar, transporte, montaje y conexionado."_x000D_
</t>
  </si>
  <si>
    <t>247815</t>
  </si>
  <si>
    <t xml:space="preserve">Sellado con sistema pasamuros marca Fernandez Jover modelo HAWKE o de equivalentes características técnicas, totalmente cortafuego y estanco, consistente en sistema modular para el sellado del paso de bandejasy cables segun planos formado por módulos libres de halógenos con tolerancias para distintos diámetros de cables y tuberías, con código de colores, formado por: 
-MARCO HAWKE HCX 8
-BLOQUES PASACABLES HAWKE HF 153/157/155 
-BLOQUES CIEGOS HAWKE H 300
-PLACA DE SEPARACIÓN
-EMPAQUETADURA DE CIERRE HAWKE 1642B
-PLACA DE PRESIÓN HAWKE 1642A
-LUBRICANTE HAWKE 967 
Totalmente terminado, incluso parte proporcional de pequeño material auxiliar y transporte."_x000D_
</t>
  </si>
  <si>
    <t>247816</t>
  </si>
  <si>
    <t>Suministro e instalcion de red WIFI para el edificio compuesta por:_x000D_
_x000D_
- 19ud 901-R610-XX00 R610 XX dual band 11ac indoor AP 3x3:3. Punto de acceso doble banda 802.11ac Wave2, MIMO 3x3:3 + 3x3:3, 2 puertos Ethernet 1 GbE, alimentación PoE 802.3af/at, puerto USB, soporte de radio IoT USB, antenas adaptativas inteligentes con diagramas de radiación dinámicos mediante tecnología BeamFlex+ o equivalente, con garantía durante el tiempo de vida del producto, modelo 9X1-R610-XX00 de Ruckus o equivalente aprobado por la DF del proyecto. Completamente instalado, configurado y funcionando._x000D_
- 1 ud 806-RUNL-1U00 End User Support - Unleashed APs 1 yr. 1 año de soporte para red de 1-25 puntos de acceso en modo Ruckus Unleashed o equivalente, de tipo 806-RUNL-1U00 de Ruckus o equivalente aprobado por la DF del proyecto._x000D_
- 4 unidades. ICX7150-C12P-2X1G. 12-PRT POE+ COMP 2X1G SFP+. Switch compacto Ethernet, 12 puertos 1G RJ45 PoE+ (802.3at), 2 puertos uplink 1G RJ45, 2 puertos 1G SFP actualizables a 10G SFP+ mediante licencia, capacidad de conmutación de 68 Gbps, capacidad de reenvío de 51 Mpps, capacidad PoE de 124W, routing básico (estático y RIP), capacidad para formar pila de larga distancia (hasta 10Km) con enlaces de fibra mediante puertos Ethernet estándar (requiere 2 puertos 10G SFP+), apilable hasta 12 unidades, capacidad para actuar como con garantía durante el tiempo de vida del producto, modelo ICX7150-C12P-2X1G de Ruckus o equivalente aprobado por la DF del proyecto. Completamente instalado, configurado y funcionando._x000D_
- Incluso, instalación Ruckus Unleashed, configuración de router, switch, puntos de acceso y controlador, estableciendo al menos 2 redes interna y externa con asignación de ancho de banda. Totalmente instalado y funcionando.</t>
  </si>
  <si>
    <t>248245</t>
  </si>
  <si>
    <t>Caja portamecanismos empotrada en pared con 2 tomas de corriente blancas 2P+T 16 A, 2 tomas de correinte rojas 2P+T 16 A y placa para 2 tomas RJ45,  marca LEGRAND serie MOSAIC o equivalente, con caja de empotrar en pared,  totalmente instalada, parte proporcional de pequeño material, transporte, montaje y conexionado.</t>
  </si>
  <si>
    <t>248246</t>
  </si>
  <si>
    <t>Caja portamecanismos empotrada en suelo con 2 tomas de corriente blancas 2P+T 16 A, 2 tomas de corriente rojas 2P+T 16 A y placa para 2 tomas RJ45,  marca LEGRAND serie MOSAIC o equivalente, con cubeta de empotrar en suelo,  totalmente instalada, parte proporcional de pequeño material, transporte, montaje y conexionado.</t>
  </si>
  <si>
    <t>248247</t>
  </si>
  <si>
    <t>Caja portamecanismos empotrada en suelo con 4 tomas de corriente blancas 2P+T 16 A, 4 tomas de correinte rojas 2P+T 16 A y 2 placas para 2 tomas RJ45,  marca LEGRAND serie MOSAIC o equivalente, con cubeta de empotrar en suelo,  totalmente instalada, parte proporcional de pequeño material, transporte, montaje y conexionado</t>
  </si>
  <si>
    <t>248248</t>
  </si>
  <si>
    <t>Puesto de trabajo realizado en canal de aluminio de 2 compartimentos de 130x50 mm, con mecanismos tipo K45 con 2 tomas de corriente blancas 2P+T 16 A, 2 tomas de correinte rojas 2P+T 16 A y placa para 2 tomas RJ45,  marca LEGRAND serie MOSAIC o equivalente, incluso parte proporcional de canal de aluminio, tapas, juntas, accesorios de instalacion,  totalmente instalada, parte proporcional de pequeño material, transporte, montaje y conexionado</t>
  </si>
  <si>
    <t>248249</t>
  </si>
  <si>
    <t>Toma de corriente 2P+T 16A de empotarr en suelo estanca marca SIMON,o equivalente  para tomas de corriente en mesas, con tapa de acero, incluyendo caja de empotrar, material auxiliar y mano de obra</t>
  </si>
  <si>
    <t>248250</t>
  </si>
  <si>
    <t>Suministro e instalación de RACK de 800x800x2000 mm con 42 U de espacio útil marca EXCELL o equivalente.</t>
  </si>
  <si>
    <t>248251</t>
  </si>
  <si>
    <t>Suminsitro e instalacion de panel UTP de 24 RJ45 CAT 6A de 1U, incluso conectores y etiquetas, La referencia 760152561 de SYSTIMAX o equivalente. (misma marca que el cableado de datos)</t>
  </si>
  <si>
    <t>248252</t>
  </si>
  <si>
    <t>Suminsitro e instalacion de panel  pasahilos para organizacion de latiguillos de 1U, referencia 1675161-1 de SYSTIMAX o equivalente.</t>
  </si>
  <si>
    <t>248253</t>
  </si>
  <si>
    <t xml:space="preserve">Suministro e instalación de bandeja portaequipos de 2 U de altura, marca EXCELL o equivalente._x000D_
</t>
  </si>
  <si>
    <t>248254</t>
  </si>
  <si>
    <t>Suministro e instalación de panel para fibra óptica  de 1U, referencia 1671000-8 de SYSTIMAX o equivalente</t>
  </si>
  <si>
    <t>248255</t>
  </si>
  <si>
    <t>Suminsitro e instalacion de juego de ventiladores para rack de 800x800 mm para instalar en la parte superior, incluso termostato y accesorios de fijacion.</t>
  </si>
  <si>
    <t>248256</t>
  </si>
  <si>
    <t>Suminsitro e instalacion de regleta con 6 tomas de corriente e interruptor con piloto.</t>
  </si>
  <si>
    <t>248257</t>
  </si>
  <si>
    <t>Pigtail multimodo OM4 con un conector LC 1,5 M de COMMSCOPE/NETCONNECT o equivalente, completamente instalado y terminado según pliego de condiciones técnicas.</t>
  </si>
  <si>
    <t>248258</t>
  </si>
  <si>
    <t>Conectorizado y certificado de fibra optica, inlcuso pruebas y entrega de certificado</t>
  </si>
  <si>
    <t>248259</t>
  </si>
  <si>
    <t>m</t>
  </si>
  <si>
    <t>Suminsitro e instalacion de cable de 8 pares tipo UTP cat 6A, incluso etiquetado conexionado y material auxiliar. Referencia 760240843 de SYSTIMAX o equivalente</t>
  </si>
  <si>
    <t>248260</t>
  </si>
  <si>
    <t>Pruebas y emision de certificado de condutores UTP segun normativa vigente, incluso entrega de informe.</t>
  </si>
  <si>
    <t>248261</t>
  </si>
  <si>
    <t>Suministro e instalacion de tubo de PVC flexible M-25, Totalmente instalado, incluso parte proporcional de piezas especiales, soportes, elementos de conexión, cajas de derivación, pequeño material auxiliar, transporte, montaje y conexionado.</t>
  </si>
  <si>
    <t>248262</t>
  </si>
  <si>
    <t>Bandeja portacables perforada cerrada con tapa, fabricada en acero galvanizado, para canalizaciones eléctricas de baja tensión, de acuerdo con norma ANSI/ASME 45.2 y UNI 8450, de 150 x 60 mm, incluso parte proporcional de piezas especiales, soportes, pasamuros, elementos de conexión, totalmente instalada, pequeño material auxiliar, transporte, montaje y conexionado.</t>
  </si>
  <si>
    <t>248263</t>
  </si>
  <si>
    <t>Bandeja portacables perforada cerrada con tapa, fabricada en acero galvanizado, para canalizaciones eléctricas de baja tensión, de acuerdo con norma ANSI/ASME 45.2 y UNI 8450, de 200 x 60 mm, incluso parte proporcional de piezas especiales, soportes, pasamuros, elementos de conexión, totalmente instalada, pequeño material auxiliar, transporte, montaje y conexionado.</t>
  </si>
  <si>
    <t>248264</t>
  </si>
  <si>
    <t>Módulo 360 G2, incluye 12 acopladores dúplex LC LazrSPEED, incluyendo 24 pigtails OM4 y 24 fusiones, de COMMSCOPE/NETCONNECTo equivalente, completamente instalado y terminado según pliego de condiciones técnicas.</t>
  </si>
  <si>
    <t>248265</t>
  </si>
  <si>
    <t>Cable interior de Fibra LazrSPEED 550 con cubierta CPR tipo Dca de 12 fibras OM4 con certificado DMD de Alta Resolución, de COMMSCOPE o equivalente, se deberá aportar tablas de distancias mínimas garantizadas para aplicaciones Ethernet y FC en función de la aplicación y número de conexiones. Dichas tablas serán públicas y no podrán haber sido realizadas a medida para este proyecto, completamente instalado y terminado según pliego de condiciones técnicas.</t>
  </si>
  <si>
    <t>248286</t>
  </si>
  <si>
    <t>Suministro e instalación de Latiguillo LSZH RJ45-RJ45 Categoría 6A UTP de 3 pies, y de diámetro reducido (4,95 mm), compatible con PoE IEEE 802.3af/at/bt hasta 90W, tipo MiNo6A de COMMSCOPE o equivalente. Según pliego de condiciones técnicas.</t>
  </si>
  <si>
    <t>248287</t>
  </si>
  <si>
    <t>Latiguillo LSZH RJ45-RJ45 Categoría 6A UTP de 10 pies, y de diámetro reducido (4,95 mm), compatible con PoE IEEE 802.3af/at/bt hasta 90W, tipo MiNo6A de COMMSCOPE o equivalente. Según pliego de condiciones técnicas.</t>
  </si>
  <si>
    <t xml:space="preserve">Total importe base ofertado (IVA no incluido): </t>
  </si>
  <si>
    <t>Impuesto sobre el Valor Añadido:</t>
  </si>
  <si>
    <t>Importe total ofertado (IVA incluido):</t>
  </si>
  <si>
    <t xml:space="preserve"> € IVA incluido.</t>
  </si>
  <si>
    <t>En caso de error aritmético en la valoración total de la oferta se atenderá a los precios unitarios ofertados. La prestación ofertada se efectuará ajustándose al Pliego que rige el presente concurso, teniéndose por no puesta cualquier aclaración o comentario introducido por los licitadores, que se oponga, contradiga, o pueda ser susceptible de una interpretación contraria a lo establecido en el citado Pliego.</t>
  </si>
  <si>
    <t>(Sello, fecha y firma del ofertante)</t>
  </si>
  <si>
    <t>[Se deben firmar todas las hojas de la oferta]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</si>
</sst>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#####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2"/>
      <name val="Arial"/>
      <family val="2"/>
    </font>
    <font>
      <b/>
      <sz val="9"/>
      <name val="Arial"/>
      <family val="2"/>
    </font>
    <font>
      <b/>
      <sz val="10"/>
      <name val="Cambria"/>
      <family val="1"/>
    </font>
    <font>
      <b/>
      <sz val="10"/>
      <color indexed="4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7C3B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0" fillId="0" borderId="0" xfId="0" applyNumberFormat="1"/>
    <xf numFmtId="0" fontId="0" fillId="0" borderId="0" xfId="0" applyNumberFormat="1"/>
    <xf numFmtId="49" fontId="0" fillId="0" borderId="0" xfId="0" applyNumberFormat="1"/>
    <xf numFmtId="0" fontId="4" fillId="0" borderId="0" xfId="0" applyFont="1"/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0" fillId="0" borderId="0" xfId="0" applyFill="1" applyAlignment="1">
      <alignment horizontal="left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0" xfId="0" applyNumberFormat="1" applyFont="1" applyAlignment="1">
      <alignment horizontal="left" vertical="top" wrapText="1" shrinkToFit="1"/>
    </xf>
    <xf numFmtId="0" fontId="2" fillId="0" borderId="0" xfId="0" applyFont="1"/>
    <xf numFmtId="0" fontId="7" fillId="0" borderId="0" xfId="0" applyFont="1"/>
    <xf numFmtId="0" fontId="1" fillId="0" borderId="0" xfId="0" applyNumberFormat="1" applyFont="1" applyAlignment="1" applyProtection="1">
      <alignment vertical="center" wrapText="1" shrinkToFit="1"/>
    </xf>
    <xf numFmtId="0" fontId="2" fillId="0" borderId="0" xfId="0" applyFont="1" applyFill="1" applyAlignment="1" applyProtection="1">
      <alignment horizontal="center" vertical="top" wrapText="1"/>
      <protection locked="0"/>
    </xf>
    <xf numFmtId="0" fontId="1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Alignment="1" applyProtection="1">
      <alignment horizontal="justify" vertical="center" wrapText="1" shrinkToFit="1"/>
      <protection locked="0"/>
    </xf>
    <xf numFmtId="0" fontId="0" fillId="0" borderId="0" xfId="0" applyAlignment="1" applyProtection="1">
      <alignment horizontal="justify" vertical="center" wrapText="1" shrinkToFit="1"/>
      <protection locked="0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 applyProtection="1">
      <alignment vertical="center"/>
      <protection locked="0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top"/>
    </xf>
    <xf numFmtId="0" fontId="0" fillId="0" borderId="0" xfId="0" applyAlignment="1">
      <alignment horizontal="justify" wrapText="1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303772</xdr:colOff>
      <xdr:row>0</xdr:row>
      <xdr:rowOff>499915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2947" cy="49991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499915</xdr:colOff>
      <xdr:row>0</xdr:row>
      <xdr:rowOff>499915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0"/>
          <a:ext cx="499915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54"/>
  <sheetViews>
    <sheetView tabSelected="1" topLeftCell="B4" workbookViewId="0">
      <selection activeCell="B7" sqref="B7:F7"/>
    </sheetView>
  </sheetViews>
  <sheetFormatPr baseColWidth="10" defaultRowHeight="12.75" x14ac:dyDescent="0.2"/>
  <cols>
    <col min="1" max="1" width="9.140625" style="5" hidden="1" customWidth="1"/>
    <col min="2" max="2" width="8.85546875" style="1" customWidth="1"/>
    <col min="3" max="3" width="6.42578125" style="1" customWidth="1"/>
    <col min="4" max="4" width="55.28515625" style="10" customWidth="1"/>
    <col min="5" max="5" width="11.42578125" style="4" customWidth="1"/>
    <col min="6" max="6" width="12" style="3" customWidth="1"/>
    <col min="7" max="8" width="11.42578125" hidden="1" customWidth="1"/>
  </cols>
  <sheetData>
    <row r="1" spans="1:13" ht="54" customHeight="1" x14ac:dyDescent="0.2"/>
    <row r="2" spans="1:13" ht="15" customHeight="1" x14ac:dyDescent="0.2">
      <c r="A2" s="5" t="s">
        <v>4</v>
      </c>
      <c r="B2" s="2"/>
    </row>
    <row r="3" spans="1:13" x14ac:dyDescent="0.2">
      <c r="E3" s="8"/>
    </row>
    <row r="4" spans="1:13" ht="14.25" customHeight="1" x14ac:dyDescent="0.2">
      <c r="C4" s="9"/>
      <c r="D4" s="21" t="s">
        <v>0</v>
      </c>
      <c r="E4" s="7"/>
    </row>
    <row r="5" spans="1:13" x14ac:dyDescent="0.2">
      <c r="B5" s="23" t="s">
        <v>1</v>
      </c>
      <c r="C5" s="23"/>
      <c r="D5" s="23"/>
      <c r="E5" s="23"/>
      <c r="F5" s="23"/>
      <c r="M5" s="6"/>
    </row>
    <row r="6" spans="1:13" ht="13.5" customHeight="1" x14ac:dyDescent="0.2">
      <c r="B6" s="20"/>
      <c r="C6" s="20"/>
      <c r="D6" s="20"/>
      <c r="E6" s="20"/>
      <c r="F6" s="20"/>
      <c r="M6" s="6"/>
    </row>
    <row r="7" spans="1:13" ht="89.25" customHeight="1" x14ac:dyDescent="0.2">
      <c r="B7" s="25" t="s">
        <v>5</v>
      </c>
      <c r="C7" s="26"/>
      <c r="D7" s="26"/>
      <c r="E7" s="26"/>
      <c r="F7" s="26"/>
      <c r="M7" s="6"/>
    </row>
    <row r="8" spans="1:13" s="18" customFormat="1" ht="15" customHeight="1" x14ac:dyDescent="0.2">
      <c r="A8" s="16"/>
      <c r="B8" s="46">
        <f xml:space="preserve"> + F47</f>
        <v>0</v>
      </c>
      <c r="C8" s="24"/>
      <c r="D8" s="17" t="s">
        <v>81</v>
      </c>
      <c r="E8" s="17"/>
      <c r="F8" s="17"/>
      <c r="M8" s="19"/>
    </row>
    <row r="9" spans="1:13" x14ac:dyDescent="0.2">
      <c r="B9" s="22" t="s">
        <v>2</v>
      </c>
      <c r="C9" s="22"/>
      <c r="D9" s="22"/>
      <c r="E9" s="22"/>
      <c r="F9" s="22"/>
      <c r="M9" s="6"/>
    </row>
    <row r="10" spans="1:13" x14ac:dyDescent="0.2">
      <c r="B10" s="12"/>
      <c r="C10" s="12"/>
      <c r="D10" s="13"/>
      <c r="E10" s="14"/>
      <c r="F10" s="15"/>
      <c r="M10" s="6"/>
    </row>
    <row r="11" spans="1:13" x14ac:dyDescent="0.2">
      <c r="D11" s="11" t="s">
        <v>3</v>
      </c>
      <c r="M11" s="6"/>
    </row>
    <row r="12" spans="1:13" x14ac:dyDescent="0.2">
      <c r="M12" s="6"/>
    </row>
    <row r="13" spans="1:13" s="28" customFormat="1" ht="38.25" x14ac:dyDescent="0.2">
      <c r="A13" s="27"/>
      <c r="B13" s="30" t="s">
        <v>6</v>
      </c>
      <c r="C13" s="31" t="s">
        <v>7</v>
      </c>
      <c r="D13" s="32" t="s">
        <v>8</v>
      </c>
      <c r="E13" s="33" t="s">
        <v>9</v>
      </c>
      <c r="F13" s="34" t="s">
        <v>10</v>
      </c>
      <c r="M13" s="29"/>
    </row>
    <row r="14" spans="1:13" s="28" customFormat="1" ht="178.5" x14ac:dyDescent="0.2">
      <c r="A14" s="27" t="s">
        <v>11</v>
      </c>
      <c r="B14" s="35">
        <v>1</v>
      </c>
      <c r="C14" s="35" t="s">
        <v>12</v>
      </c>
      <c r="D14" s="36" t="s">
        <v>13</v>
      </c>
      <c r="E14" s="38"/>
      <c r="F14" s="37">
        <f>IF(AND(ISEVEN(ROUND(E14,5)* B14*10^2),ROUND(MOD(ROUND(E14,5)* B14*10^2,1),2)&lt;=0.5),ROUNDDOWN(ROUND(E14,5)* B14,2),ROUND(ROUND(E14,5)* B14,2))</f>
        <v>0</v>
      </c>
      <c r="G14" s="28">
        <f>IF(AND(ISEVEN(H14*10^2),ROUND(MOD(H14*10^2,1),2)&lt;=0.5),ROUNDDOWN(H14,2),ROUND(H14,2))</f>
        <v>0</v>
      </c>
      <c r="H14" s="28">
        <f>0 * F14</f>
        <v>0</v>
      </c>
      <c r="M14" s="29"/>
    </row>
    <row r="15" spans="1:13" s="28" customFormat="1" ht="63.75" x14ac:dyDescent="0.2">
      <c r="A15" s="27" t="s">
        <v>14</v>
      </c>
      <c r="B15" s="35">
        <v>459</v>
      </c>
      <c r="C15" s="35" t="s">
        <v>15</v>
      </c>
      <c r="D15" s="36" t="s">
        <v>16</v>
      </c>
      <c r="E15" s="38"/>
      <c r="F15" s="37">
        <f>IF(AND(ISEVEN(ROUND(E15,5)* B15*10^2),ROUND(MOD(ROUND(E15,5)* B15*10^2,1),2)&lt;=0.5),ROUNDDOWN(ROUND(E15,5)* B15,2),ROUND(ROUND(E15,5)* B15,2))</f>
        <v>0</v>
      </c>
      <c r="G15" s="28">
        <f>IF(AND(ISEVEN(H15*10^2),ROUND(MOD(H15*10^2,1),2)&lt;=0.5),ROUNDDOWN(H15,2),ROUND(H15,2))</f>
        <v>0</v>
      </c>
      <c r="H15" s="28">
        <f>0 * F15</f>
        <v>0</v>
      </c>
      <c r="M15" s="29"/>
    </row>
    <row r="16" spans="1:13" s="28" customFormat="1" ht="63.75" x14ac:dyDescent="0.2">
      <c r="A16" s="27" t="s">
        <v>17</v>
      </c>
      <c r="B16" s="35">
        <v>67</v>
      </c>
      <c r="C16" s="35" t="s">
        <v>15</v>
      </c>
      <c r="D16" s="36" t="s">
        <v>18</v>
      </c>
      <c r="E16" s="38"/>
      <c r="F16" s="37">
        <f>IF(AND(ISEVEN(ROUND(E16,5)* B16*10^2),ROUND(MOD(ROUND(E16,5)* B16*10^2,1),2)&lt;=0.5),ROUNDDOWN(ROUND(E16,5)* B16,2),ROUND(ROUND(E16,5)* B16,2))</f>
        <v>0</v>
      </c>
      <c r="G16" s="28">
        <f>IF(AND(ISEVEN(H16*10^2),ROUND(MOD(H16*10^2,1),2)&lt;=0.5),ROUNDDOWN(H16,2),ROUND(H16,2))</f>
        <v>0</v>
      </c>
      <c r="H16" s="28">
        <f>0 * F16</f>
        <v>0</v>
      </c>
      <c r="M16" s="29"/>
    </row>
    <row r="17" spans="1:13" s="28" customFormat="1" ht="76.5" x14ac:dyDescent="0.2">
      <c r="A17" s="27" t="s">
        <v>19</v>
      </c>
      <c r="B17" s="35">
        <v>24</v>
      </c>
      <c r="C17" s="35" t="s">
        <v>15</v>
      </c>
      <c r="D17" s="36" t="s">
        <v>20</v>
      </c>
      <c r="E17" s="38"/>
      <c r="F17" s="37">
        <f>IF(AND(ISEVEN(ROUND(E17,5)* B17*10^2),ROUND(MOD(ROUND(E17,5)* B17*10^2,1),2)&lt;=0.5),ROUNDDOWN(ROUND(E17,5)* B17,2),ROUND(ROUND(E17,5)* B17,2))</f>
        <v>0</v>
      </c>
      <c r="G17" s="28">
        <f>IF(AND(ISEVEN(H17*10^2),ROUND(MOD(H17*10^2,1),2)&lt;=0.5),ROUNDDOWN(H17,2),ROUND(H17,2))</f>
        <v>0</v>
      </c>
      <c r="H17" s="28">
        <f>0 * F17</f>
        <v>0</v>
      </c>
      <c r="M17" s="29"/>
    </row>
    <row r="18" spans="1:13" s="28" customFormat="1" ht="153" x14ac:dyDescent="0.2">
      <c r="A18" s="27" t="s">
        <v>21</v>
      </c>
      <c r="B18" s="35">
        <v>15</v>
      </c>
      <c r="C18" s="35" t="s">
        <v>22</v>
      </c>
      <c r="D18" s="36" t="s">
        <v>23</v>
      </c>
      <c r="E18" s="38"/>
      <c r="F18" s="37">
        <f>IF(AND(ISEVEN(ROUND(E18,5)* B18*10^2),ROUND(MOD(ROUND(E18,5)* B18*10^2,1),2)&lt;=0.5),ROUNDDOWN(ROUND(E18,5)* B18,2),ROUND(ROUND(E18,5)* B18,2))</f>
        <v>0</v>
      </c>
      <c r="G18" s="28">
        <f>IF(AND(ISEVEN(H18*10^2),ROUND(MOD(H18*10^2,1),2)&lt;=0.5),ROUNDDOWN(H18,2),ROUND(H18,2))</f>
        <v>0</v>
      </c>
      <c r="H18" s="28">
        <f>0 * F18</f>
        <v>0</v>
      </c>
    </row>
    <row r="19" spans="1:13" s="28" customFormat="1" ht="140.25" x14ac:dyDescent="0.2">
      <c r="A19" s="27" t="s">
        <v>24</v>
      </c>
      <c r="B19" s="35">
        <v>1600</v>
      </c>
      <c r="C19" s="35" t="s">
        <v>25</v>
      </c>
      <c r="D19" s="36" t="s">
        <v>26</v>
      </c>
      <c r="E19" s="38"/>
      <c r="F19" s="37">
        <f>IF(AND(ISEVEN(ROUND(E19,5)* B19*10^2),ROUND(MOD(ROUND(E19,5)* B19*10^2,1),2)&lt;=0.5),ROUNDDOWN(ROUND(E19,5)* B19,2),ROUND(ROUND(E19,5)* B19,2))</f>
        <v>0</v>
      </c>
      <c r="G19" s="28">
        <f>IF(AND(ISEVEN(H19*10^2),ROUND(MOD(H19*10^2,1),2)&lt;=0.5),ROUNDDOWN(H19,2),ROUND(H19,2))</f>
        <v>0</v>
      </c>
      <c r="H19" s="28">
        <f>0 * F19</f>
        <v>0</v>
      </c>
    </row>
    <row r="20" spans="1:13" s="28" customFormat="1" ht="216.75" x14ac:dyDescent="0.2">
      <c r="A20" s="27" t="s">
        <v>27</v>
      </c>
      <c r="B20" s="35">
        <v>130</v>
      </c>
      <c r="C20" s="35" t="s">
        <v>15</v>
      </c>
      <c r="D20" s="36" t="s">
        <v>28</v>
      </c>
      <c r="E20" s="38"/>
      <c r="F20" s="37">
        <f>IF(AND(ISEVEN(ROUND(E20,5)* B20*10^2),ROUND(MOD(ROUND(E20,5)* B20*10^2,1),2)&lt;=0.5),ROUNDDOWN(ROUND(E20,5)* B20,2),ROUND(ROUND(E20,5)* B20,2))</f>
        <v>0</v>
      </c>
      <c r="G20" s="28">
        <f>IF(AND(ISEVEN(H20*10^2),ROUND(MOD(H20*10^2,1),2)&lt;=0.5),ROUNDDOWN(H20,2),ROUND(H20,2))</f>
        <v>0</v>
      </c>
      <c r="H20" s="28">
        <f>0 * F20</f>
        <v>0</v>
      </c>
    </row>
    <row r="21" spans="1:13" s="28" customFormat="1" ht="409.5" x14ac:dyDescent="0.2">
      <c r="A21" s="27" t="s">
        <v>29</v>
      </c>
      <c r="B21" s="35">
        <v>1</v>
      </c>
      <c r="C21" s="35" t="s">
        <v>22</v>
      </c>
      <c r="D21" s="36" t="s">
        <v>30</v>
      </c>
      <c r="E21" s="38"/>
      <c r="F21" s="37">
        <f>IF(AND(ISEVEN(ROUND(E21,5)* B21*10^2),ROUND(MOD(ROUND(E21,5)* B21*10^2,1),2)&lt;=0.5),ROUNDDOWN(ROUND(E21,5)* B21,2),ROUND(ROUND(E21,5)* B21,2))</f>
        <v>0</v>
      </c>
      <c r="G21" s="28">
        <f>IF(AND(ISEVEN(H21*10^2),ROUND(MOD(H21*10^2,1),2)&lt;=0.5),ROUNDDOWN(H21,2),ROUND(H21,2))</f>
        <v>0</v>
      </c>
      <c r="H21" s="28">
        <f>0 * F21</f>
        <v>0</v>
      </c>
    </row>
    <row r="22" spans="1:13" s="28" customFormat="1" ht="76.5" x14ac:dyDescent="0.2">
      <c r="A22" s="27" t="s">
        <v>31</v>
      </c>
      <c r="B22" s="35">
        <v>21</v>
      </c>
      <c r="C22" s="35" t="s">
        <v>22</v>
      </c>
      <c r="D22" s="36" t="s">
        <v>32</v>
      </c>
      <c r="E22" s="38"/>
      <c r="F22" s="37">
        <f>IF(AND(ISEVEN(ROUND(E22,5)* B22*10^2),ROUND(MOD(ROUND(E22,5)* B22*10^2,1),2)&lt;=0.5),ROUNDDOWN(ROUND(E22,5)* B22,2),ROUND(ROUND(E22,5)* B22,2))</f>
        <v>0</v>
      </c>
      <c r="G22" s="28">
        <f>IF(AND(ISEVEN(H22*10^2),ROUND(MOD(H22*10^2,1),2)&lt;=0.5),ROUNDDOWN(H22,2),ROUND(H22,2))</f>
        <v>0</v>
      </c>
      <c r="H22" s="28">
        <f>0 * F22</f>
        <v>0</v>
      </c>
    </row>
    <row r="23" spans="1:13" s="28" customFormat="1" ht="76.5" x14ac:dyDescent="0.2">
      <c r="A23" s="27" t="s">
        <v>33</v>
      </c>
      <c r="B23" s="35">
        <v>21</v>
      </c>
      <c r="C23" s="35" t="s">
        <v>22</v>
      </c>
      <c r="D23" s="36" t="s">
        <v>34</v>
      </c>
      <c r="E23" s="38"/>
      <c r="F23" s="37">
        <f>IF(AND(ISEVEN(ROUND(E23,5)* B23*10^2),ROUND(MOD(ROUND(E23,5)* B23*10^2,1),2)&lt;=0.5),ROUNDDOWN(ROUND(E23,5)* B23,2),ROUND(ROUND(E23,5)* B23,2))</f>
        <v>0</v>
      </c>
      <c r="G23" s="28">
        <f>IF(AND(ISEVEN(H23*10^2),ROUND(MOD(H23*10^2,1),2)&lt;=0.5),ROUNDDOWN(H23,2),ROUND(H23,2))</f>
        <v>0</v>
      </c>
      <c r="H23" s="28">
        <f>0 * F23</f>
        <v>0</v>
      </c>
    </row>
    <row r="24" spans="1:13" s="28" customFormat="1" ht="76.5" x14ac:dyDescent="0.2">
      <c r="A24" s="27" t="s">
        <v>35</v>
      </c>
      <c r="B24" s="35">
        <v>36</v>
      </c>
      <c r="C24" s="35" t="s">
        <v>22</v>
      </c>
      <c r="D24" s="36" t="s">
        <v>36</v>
      </c>
      <c r="E24" s="38"/>
      <c r="F24" s="37">
        <f>IF(AND(ISEVEN(ROUND(E24,5)* B24*10^2),ROUND(MOD(ROUND(E24,5)* B24*10^2,1),2)&lt;=0.5),ROUNDDOWN(ROUND(E24,5)* B24,2),ROUND(ROUND(E24,5)* B24,2))</f>
        <v>0</v>
      </c>
      <c r="G24" s="28">
        <f>IF(AND(ISEVEN(H24*10^2),ROUND(MOD(H24*10^2,1),2)&lt;=0.5),ROUNDDOWN(H24,2),ROUND(H24,2))</f>
        <v>0</v>
      </c>
      <c r="H24" s="28">
        <f>0 * F24</f>
        <v>0</v>
      </c>
    </row>
    <row r="25" spans="1:13" s="28" customFormat="1" ht="102" x14ac:dyDescent="0.2">
      <c r="A25" s="27" t="s">
        <v>37</v>
      </c>
      <c r="B25" s="35">
        <v>66</v>
      </c>
      <c r="C25" s="35" t="s">
        <v>22</v>
      </c>
      <c r="D25" s="36" t="s">
        <v>38</v>
      </c>
      <c r="E25" s="38"/>
      <c r="F25" s="37">
        <f>IF(AND(ISEVEN(ROUND(E25,5)* B25*10^2),ROUND(MOD(ROUND(E25,5)* B25*10^2,1),2)&lt;=0.5),ROUNDDOWN(ROUND(E25,5)* B25,2),ROUND(ROUND(E25,5)* B25,2))</f>
        <v>0</v>
      </c>
      <c r="G25" s="28">
        <f>IF(AND(ISEVEN(H25*10^2),ROUND(MOD(H25*10^2,1),2)&lt;=0.5),ROUNDDOWN(H25,2),ROUND(H25,2))</f>
        <v>0</v>
      </c>
      <c r="H25" s="28">
        <f>0 * F25</f>
        <v>0</v>
      </c>
    </row>
    <row r="26" spans="1:13" s="28" customFormat="1" ht="51" x14ac:dyDescent="0.2">
      <c r="A26" s="27" t="s">
        <v>39</v>
      </c>
      <c r="B26" s="35">
        <v>46</v>
      </c>
      <c r="C26" s="35" t="s">
        <v>22</v>
      </c>
      <c r="D26" s="36" t="s">
        <v>40</v>
      </c>
      <c r="E26" s="38"/>
      <c r="F26" s="37">
        <f>IF(AND(ISEVEN(ROUND(E26,5)* B26*10^2),ROUND(MOD(ROUND(E26,5)* B26*10^2,1),2)&lt;=0.5),ROUNDDOWN(ROUND(E26,5)* B26,2),ROUND(ROUND(E26,5)* B26,2))</f>
        <v>0</v>
      </c>
      <c r="G26" s="28">
        <f>IF(AND(ISEVEN(H26*10^2),ROUND(MOD(H26*10^2,1),2)&lt;=0.5),ROUNDDOWN(H26,2),ROUND(H26,2))</f>
        <v>0</v>
      </c>
      <c r="H26" s="28">
        <f>0 * F26</f>
        <v>0</v>
      </c>
    </row>
    <row r="27" spans="1:13" s="28" customFormat="1" ht="25.5" x14ac:dyDescent="0.2">
      <c r="A27" s="27" t="s">
        <v>41</v>
      </c>
      <c r="B27" s="35">
        <v>4</v>
      </c>
      <c r="C27" s="35" t="s">
        <v>22</v>
      </c>
      <c r="D27" s="36" t="s">
        <v>42</v>
      </c>
      <c r="E27" s="38"/>
      <c r="F27" s="37">
        <f>IF(AND(ISEVEN(ROUND(E27,5)* B27*10^2),ROUND(MOD(ROUND(E27,5)* B27*10^2,1),2)&lt;=0.5),ROUNDDOWN(ROUND(E27,5)* B27,2),ROUND(ROUND(E27,5)* B27,2))</f>
        <v>0</v>
      </c>
      <c r="G27" s="28">
        <f>IF(AND(ISEVEN(H27*10^2),ROUND(MOD(H27*10^2,1),2)&lt;=0.5),ROUNDDOWN(H27,2),ROUND(H27,2))</f>
        <v>0</v>
      </c>
      <c r="H27" s="28">
        <f>0 * F27</f>
        <v>0</v>
      </c>
    </row>
    <row r="28" spans="1:13" s="28" customFormat="1" ht="51" x14ac:dyDescent="0.2">
      <c r="A28" s="27" t="s">
        <v>43</v>
      </c>
      <c r="B28" s="35">
        <v>16</v>
      </c>
      <c r="C28" s="35" t="s">
        <v>22</v>
      </c>
      <c r="D28" s="36" t="s">
        <v>44</v>
      </c>
      <c r="E28" s="38"/>
      <c r="F28" s="37">
        <f>IF(AND(ISEVEN(ROUND(E28,5)* B28*10^2),ROUND(MOD(ROUND(E28,5)* B28*10^2,1),2)&lt;=0.5),ROUNDDOWN(ROUND(E28,5)* B28,2),ROUND(ROUND(E28,5)* B28,2))</f>
        <v>0</v>
      </c>
      <c r="G28" s="28">
        <f>IF(AND(ISEVEN(H28*10^2),ROUND(MOD(H28*10^2,1),2)&lt;=0.5),ROUNDDOWN(H28,2),ROUND(H28,2))</f>
        <v>0</v>
      </c>
      <c r="H28" s="28">
        <f>0 * F28</f>
        <v>0</v>
      </c>
    </row>
    <row r="29" spans="1:13" s="28" customFormat="1" ht="38.25" x14ac:dyDescent="0.2">
      <c r="A29" s="27" t="s">
        <v>45</v>
      </c>
      <c r="B29" s="35">
        <v>16</v>
      </c>
      <c r="C29" s="35" t="s">
        <v>22</v>
      </c>
      <c r="D29" s="36" t="s">
        <v>46</v>
      </c>
      <c r="E29" s="38"/>
      <c r="F29" s="37">
        <f>IF(AND(ISEVEN(ROUND(E29,5)* B29*10^2),ROUND(MOD(ROUND(E29,5)* B29*10^2,1),2)&lt;=0.5),ROUNDDOWN(ROUND(E29,5)* B29,2),ROUND(ROUND(E29,5)* B29,2))</f>
        <v>0</v>
      </c>
      <c r="G29" s="28">
        <f>IF(AND(ISEVEN(H29*10^2),ROUND(MOD(H29*10^2,1),2)&lt;=0.5),ROUNDDOWN(H29,2),ROUND(H29,2))</f>
        <v>0</v>
      </c>
      <c r="H29" s="28">
        <f>0 * F29</f>
        <v>0</v>
      </c>
    </row>
    <row r="30" spans="1:13" s="28" customFormat="1" ht="38.25" x14ac:dyDescent="0.2">
      <c r="A30" s="27" t="s">
        <v>47</v>
      </c>
      <c r="B30" s="35">
        <v>4</v>
      </c>
      <c r="C30" s="35" t="s">
        <v>22</v>
      </c>
      <c r="D30" s="36" t="s">
        <v>48</v>
      </c>
      <c r="E30" s="38"/>
      <c r="F30" s="37">
        <f>IF(AND(ISEVEN(ROUND(E30,5)* B30*10^2),ROUND(MOD(ROUND(E30,5)* B30*10^2,1),2)&lt;=0.5),ROUNDDOWN(ROUND(E30,5)* B30,2),ROUND(ROUND(E30,5)* B30,2))</f>
        <v>0</v>
      </c>
      <c r="G30" s="28">
        <f>IF(AND(ISEVEN(H30*10^2),ROUND(MOD(H30*10^2,1),2)&lt;=0.5),ROUNDDOWN(H30,2),ROUND(H30,2))</f>
        <v>0</v>
      </c>
      <c r="H30" s="28">
        <f>0 * F30</f>
        <v>0</v>
      </c>
    </row>
    <row r="31" spans="1:13" s="28" customFormat="1" ht="25.5" x14ac:dyDescent="0.2">
      <c r="A31" s="27" t="s">
        <v>49</v>
      </c>
      <c r="B31" s="35">
        <v>4</v>
      </c>
      <c r="C31" s="35" t="s">
        <v>22</v>
      </c>
      <c r="D31" s="36" t="s">
        <v>50</v>
      </c>
      <c r="E31" s="38"/>
      <c r="F31" s="37">
        <f>IF(AND(ISEVEN(ROUND(E31,5)* B31*10^2),ROUND(MOD(ROUND(E31,5)* B31*10^2,1),2)&lt;=0.5),ROUNDDOWN(ROUND(E31,5)* B31,2),ROUND(ROUND(E31,5)* B31,2))</f>
        <v>0</v>
      </c>
      <c r="G31" s="28">
        <f>IF(AND(ISEVEN(H31*10^2),ROUND(MOD(H31*10^2,1),2)&lt;=0.5),ROUNDDOWN(H31,2),ROUND(H31,2))</f>
        <v>0</v>
      </c>
      <c r="H31" s="28">
        <f>0 * F31</f>
        <v>0</v>
      </c>
    </row>
    <row r="32" spans="1:13" s="28" customFormat="1" ht="38.25" x14ac:dyDescent="0.2">
      <c r="A32" s="27" t="s">
        <v>51</v>
      </c>
      <c r="B32" s="35">
        <v>4</v>
      </c>
      <c r="C32" s="35" t="s">
        <v>22</v>
      </c>
      <c r="D32" s="36" t="s">
        <v>52</v>
      </c>
      <c r="E32" s="38"/>
      <c r="F32" s="37">
        <f>IF(AND(ISEVEN(ROUND(E32,5)* B32*10^2),ROUND(MOD(ROUND(E32,5)* B32*10^2,1),2)&lt;=0.5),ROUNDDOWN(ROUND(E32,5)* B32,2),ROUND(ROUND(E32,5)* B32,2))</f>
        <v>0</v>
      </c>
      <c r="G32" s="28">
        <f>IF(AND(ISEVEN(H32*10^2),ROUND(MOD(H32*10^2,1),2)&lt;=0.5),ROUNDDOWN(H32,2),ROUND(H32,2))</f>
        <v>0</v>
      </c>
      <c r="H32" s="28">
        <f>0 * F32</f>
        <v>0</v>
      </c>
    </row>
    <row r="33" spans="1:8" s="28" customFormat="1" ht="25.5" x14ac:dyDescent="0.2">
      <c r="A33" s="27" t="s">
        <v>53</v>
      </c>
      <c r="B33" s="35">
        <v>4</v>
      </c>
      <c r="C33" s="35" t="s">
        <v>22</v>
      </c>
      <c r="D33" s="36" t="s">
        <v>54</v>
      </c>
      <c r="E33" s="38"/>
      <c r="F33" s="37">
        <f>IF(AND(ISEVEN(ROUND(E33,5)* B33*10^2),ROUND(MOD(ROUND(E33,5)* B33*10^2,1),2)&lt;=0.5),ROUNDDOWN(ROUND(E33,5)* B33,2),ROUND(ROUND(E33,5)* B33,2))</f>
        <v>0</v>
      </c>
      <c r="G33" s="28">
        <f>IF(AND(ISEVEN(H33*10^2),ROUND(MOD(H33*10^2,1),2)&lt;=0.5),ROUNDDOWN(H33,2),ROUND(H33,2))</f>
        <v>0</v>
      </c>
      <c r="H33" s="28">
        <f>0 * F33</f>
        <v>0</v>
      </c>
    </row>
    <row r="34" spans="1:8" s="28" customFormat="1" ht="38.25" x14ac:dyDescent="0.2">
      <c r="A34" s="27" t="s">
        <v>55</v>
      </c>
      <c r="B34" s="35">
        <v>36</v>
      </c>
      <c r="C34" s="35" t="s">
        <v>22</v>
      </c>
      <c r="D34" s="36" t="s">
        <v>56</v>
      </c>
      <c r="E34" s="38"/>
      <c r="F34" s="37">
        <f>IF(AND(ISEVEN(ROUND(E34,5)* B34*10^2),ROUND(MOD(ROUND(E34,5)* B34*10^2,1),2)&lt;=0.5),ROUNDDOWN(ROUND(E34,5)* B34,2),ROUND(ROUND(E34,5)* B34,2))</f>
        <v>0</v>
      </c>
      <c r="G34" s="28">
        <f>IF(AND(ISEVEN(H34*10^2),ROUND(MOD(H34*10^2,1),2)&lt;=0.5),ROUNDDOWN(H34,2),ROUND(H34,2))</f>
        <v>0</v>
      </c>
      <c r="H34" s="28">
        <f>0 * F34</f>
        <v>0</v>
      </c>
    </row>
    <row r="35" spans="1:8" s="28" customFormat="1" ht="25.5" x14ac:dyDescent="0.2">
      <c r="A35" s="27" t="s">
        <v>57</v>
      </c>
      <c r="B35" s="35">
        <v>1</v>
      </c>
      <c r="C35" s="35" t="s">
        <v>22</v>
      </c>
      <c r="D35" s="36" t="s">
        <v>58</v>
      </c>
      <c r="E35" s="38"/>
      <c r="F35" s="37">
        <f>IF(AND(ISEVEN(ROUND(E35,5)* B35*10^2),ROUND(MOD(ROUND(E35,5)* B35*10^2,1),2)&lt;=0.5),ROUNDDOWN(ROUND(E35,5)* B35,2),ROUND(ROUND(E35,5)* B35,2))</f>
        <v>0</v>
      </c>
      <c r="G35" s="28">
        <f>IF(AND(ISEVEN(H35*10^2),ROUND(MOD(H35*10^2,1),2)&lt;=0.5),ROUNDDOWN(H35,2),ROUND(H35,2))</f>
        <v>0</v>
      </c>
      <c r="H35" s="28">
        <f>0 * F35</f>
        <v>0</v>
      </c>
    </row>
    <row r="36" spans="1:8" s="28" customFormat="1" ht="38.25" x14ac:dyDescent="0.2">
      <c r="A36" s="27" t="s">
        <v>59</v>
      </c>
      <c r="B36" s="35">
        <v>18360</v>
      </c>
      <c r="C36" s="35" t="s">
        <v>60</v>
      </c>
      <c r="D36" s="36" t="s">
        <v>61</v>
      </c>
      <c r="E36" s="38"/>
      <c r="F36" s="37">
        <f>IF(AND(ISEVEN(ROUND(E36,5)* B36*10^2),ROUND(MOD(ROUND(E36,5)* B36*10^2,1),2)&lt;=0.5),ROUNDDOWN(ROUND(E36,5)* B36,2),ROUND(ROUND(E36,5)* B36,2))</f>
        <v>0</v>
      </c>
      <c r="G36" s="28">
        <f>IF(AND(ISEVEN(H36*10^2),ROUND(MOD(H36*10^2,1),2)&lt;=0.5),ROUNDDOWN(H36,2),ROUND(H36,2))</f>
        <v>0</v>
      </c>
      <c r="H36" s="28">
        <f>0 * F36</f>
        <v>0</v>
      </c>
    </row>
    <row r="37" spans="1:8" s="28" customFormat="1" ht="25.5" x14ac:dyDescent="0.2">
      <c r="A37" s="27" t="s">
        <v>62</v>
      </c>
      <c r="B37" s="35">
        <v>284</v>
      </c>
      <c r="C37" s="35" t="s">
        <v>22</v>
      </c>
      <c r="D37" s="36" t="s">
        <v>63</v>
      </c>
      <c r="E37" s="38"/>
      <c r="F37" s="37">
        <f>IF(AND(ISEVEN(ROUND(E37,5)* B37*10^2),ROUND(MOD(ROUND(E37,5)* B37*10^2,1),2)&lt;=0.5),ROUNDDOWN(ROUND(E37,5)* B37,2),ROUND(ROUND(E37,5)* B37,2))</f>
        <v>0</v>
      </c>
      <c r="G37" s="28">
        <f>IF(AND(ISEVEN(H37*10^2),ROUND(MOD(H37*10^2,1),2)&lt;=0.5),ROUNDDOWN(H37,2),ROUND(H37,2))</f>
        <v>0</v>
      </c>
      <c r="H37" s="28">
        <f>0 * F37</f>
        <v>0</v>
      </c>
    </row>
    <row r="38" spans="1:8" s="28" customFormat="1" ht="63.75" x14ac:dyDescent="0.2">
      <c r="A38" s="27" t="s">
        <v>64</v>
      </c>
      <c r="B38" s="35">
        <v>3750</v>
      </c>
      <c r="C38" s="35" t="s">
        <v>60</v>
      </c>
      <c r="D38" s="36" t="s">
        <v>65</v>
      </c>
      <c r="E38" s="38"/>
      <c r="F38" s="37">
        <f>IF(AND(ISEVEN(ROUND(E38,5)* B38*10^2),ROUND(MOD(ROUND(E38,5)* B38*10^2,1),2)&lt;=0.5),ROUNDDOWN(ROUND(E38,5)* B38,2),ROUND(ROUND(E38,5)* B38,2))</f>
        <v>0</v>
      </c>
      <c r="G38" s="28">
        <f>IF(AND(ISEVEN(H38*10^2),ROUND(MOD(H38*10^2,1),2)&lt;=0.5),ROUNDDOWN(H38,2),ROUND(H38,2))</f>
        <v>0</v>
      </c>
      <c r="H38" s="28">
        <f>0 * F38</f>
        <v>0</v>
      </c>
    </row>
    <row r="39" spans="1:8" s="28" customFormat="1" ht="89.25" x14ac:dyDescent="0.2">
      <c r="A39" s="27" t="s">
        <v>66</v>
      </c>
      <c r="B39" s="35">
        <v>146</v>
      </c>
      <c r="C39" s="35" t="s">
        <v>25</v>
      </c>
      <c r="D39" s="36" t="s">
        <v>67</v>
      </c>
      <c r="E39" s="38"/>
      <c r="F39" s="37">
        <f>IF(AND(ISEVEN(ROUND(E39,5)* B39*10^2),ROUND(MOD(ROUND(E39,5)* B39*10^2,1),2)&lt;=0.5),ROUNDDOWN(ROUND(E39,5)* B39,2),ROUND(ROUND(E39,5)* B39,2))</f>
        <v>0</v>
      </c>
      <c r="G39" s="28">
        <f>IF(AND(ISEVEN(H39*10^2),ROUND(MOD(H39*10^2,1),2)&lt;=0.5),ROUNDDOWN(H39,2),ROUND(H39,2))</f>
        <v>0</v>
      </c>
      <c r="H39" s="28">
        <f>0 * F39</f>
        <v>0</v>
      </c>
    </row>
    <row r="40" spans="1:8" s="28" customFormat="1" ht="89.25" x14ac:dyDescent="0.2">
      <c r="A40" s="27" t="s">
        <v>68</v>
      </c>
      <c r="B40" s="35">
        <v>327</v>
      </c>
      <c r="C40" s="35" t="s">
        <v>25</v>
      </c>
      <c r="D40" s="36" t="s">
        <v>69</v>
      </c>
      <c r="E40" s="38"/>
      <c r="F40" s="37">
        <f>IF(AND(ISEVEN(ROUND(E40,5)* B40*10^2),ROUND(MOD(ROUND(E40,5)* B40*10^2,1),2)&lt;=0.5),ROUNDDOWN(ROUND(E40,5)* B40,2),ROUND(ROUND(E40,5)* B40,2))</f>
        <v>0</v>
      </c>
      <c r="G40" s="28">
        <f>IF(AND(ISEVEN(H40*10^2),ROUND(MOD(H40*10^2,1),2)&lt;=0.5),ROUNDDOWN(H40,2),ROUND(H40,2))</f>
        <v>0</v>
      </c>
      <c r="H40" s="28">
        <f>0 * F40</f>
        <v>0</v>
      </c>
    </row>
    <row r="41" spans="1:8" s="28" customFormat="1" ht="51" x14ac:dyDescent="0.2">
      <c r="A41" s="27" t="s">
        <v>70</v>
      </c>
      <c r="B41" s="35">
        <v>13</v>
      </c>
      <c r="C41" s="35" t="s">
        <v>22</v>
      </c>
      <c r="D41" s="36" t="s">
        <v>71</v>
      </c>
      <c r="E41" s="38"/>
      <c r="F41" s="37">
        <f>IF(AND(ISEVEN(ROUND(E41,5)* B41*10^2),ROUND(MOD(ROUND(E41,5)* B41*10^2,1),2)&lt;=0.5),ROUNDDOWN(ROUND(E41,5)* B41,2),ROUND(ROUND(E41,5)* B41,2))</f>
        <v>0</v>
      </c>
      <c r="G41" s="28">
        <f>IF(AND(ISEVEN(H41*10^2),ROUND(MOD(H41*10^2,1),2)&lt;=0.5),ROUNDDOWN(H41,2),ROUND(H41,2))</f>
        <v>0</v>
      </c>
      <c r="H41" s="28">
        <f>0 * F41</f>
        <v>0</v>
      </c>
    </row>
    <row r="42" spans="1:8" s="28" customFormat="1" ht="102" x14ac:dyDescent="0.2">
      <c r="A42" s="27" t="s">
        <v>72</v>
      </c>
      <c r="B42" s="35">
        <v>95</v>
      </c>
      <c r="C42" s="35" t="s">
        <v>60</v>
      </c>
      <c r="D42" s="36" t="s">
        <v>73</v>
      </c>
      <c r="E42" s="38"/>
      <c r="F42" s="37">
        <f>IF(AND(ISEVEN(ROUND(E42,5)* B42*10^2),ROUND(MOD(ROUND(E42,5)* B42*10^2,1),2)&lt;=0.5),ROUNDDOWN(ROUND(E42,5)* B42,2),ROUND(ROUND(E42,5)* B42,2))</f>
        <v>0</v>
      </c>
      <c r="G42" s="28">
        <f>IF(AND(ISEVEN(H42*10^2),ROUND(MOD(H42*10^2,1),2)&lt;=0.5),ROUNDDOWN(H42,2),ROUND(H42,2))</f>
        <v>0</v>
      </c>
      <c r="H42" s="28">
        <f>0 * F42</f>
        <v>0</v>
      </c>
    </row>
    <row r="43" spans="1:8" s="28" customFormat="1" ht="63.75" x14ac:dyDescent="0.2">
      <c r="A43" s="27" t="s">
        <v>74</v>
      </c>
      <c r="B43" s="35">
        <v>459</v>
      </c>
      <c r="C43" s="35" t="s">
        <v>22</v>
      </c>
      <c r="D43" s="36" t="s">
        <v>75</v>
      </c>
      <c r="E43" s="38"/>
      <c r="F43" s="37">
        <f>IF(AND(ISEVEN(ROUND(E43,5)* B43*10^2),ROUND(MOD(ROUND(E43,5)* B43*10^2,1),2)&lt;=0.5),ROUNDDOWN(ROUND(E43,5)* B43,2),ROUND(ROUND(E43,5)* B43,2))</f>
        <v>0</v>
      </c>
      <c r="G43" s="28">
        <f>IF(AND(ISEVEN(H43*10^2),ROUND(MOD(H43*10^2,1),2)&lt;=0.5),ROUNDDOWN(H43,2),ROUND(H43,2))</f>
        <v>0</v>
      </c>
      <c r="H43" s="28">
        <f>0 * F43</f>
        <v>0</v>
      </c>
    </row>
    <row r="44" spans="1:8" s="28" customFormat="1" ht="51" x14ac:dyDescent="0.2">
      <c r="A44" s="27" t="s">
        <v>76</v>
      </c>
      <c r="B44" s="35">
        <v>459</v>
      </c>
      <c r="C44" s="35" t="s">
        <v>22</v>
      </c>
      <c r="D44" s="36" t="s">
        <v>77</v>
      </c>
      <c r="E44" s="38"/>
      <c r="F44" s="37">
        <f>IF(AND(ISEVEN(ROUND(E44,5)* B44*10^2),ROUND(MOD(ROUND(E44,5)* B44*10^2,1),2)&lt;=0.5),ROUNDDOWN(ROUND(E44,5)* B44,2),ROUND(ROUND(E44,5)* B44,2))</f>
        <v>0</v>
      </c>
      <c r="G44" s="28">
        <f>IF(AND(ISEVEN(H44*10^2),ROUND(MOD(H44*10^2,1),2)&lt;=0.5),ROUNDDOWN(H44,2),ROUND(H44,2))</f>
        <v>0</v>
      </c>
      <c r="H44" s="28">
        <f>0 * F44</f>
        <v>0</v>
      </c>
    </row>
    <row r="45" spans="1:8" s="40" customFormat="1" ht="27.95" customHeight="1" x14ac:dyDescent="0.2">
      <c r="A45" s="39"/>
      <c r="B45" s="41"/>
      <c r="C45" s="42"/>
      <c r="D45" s="43"/>
      <c r="E45" s="44" t="s">
        <v>78</v>
      </c>
      <c r="F45" s="45">
        <f>SUM(F14:F44)</f>
        <v>0</v>
      </c>
    </row>
    <row r="46" spans="1:8" s="40" customFormat="1" ht="27.95" customHeight="1" x14ac:dyDescent="0.2">
      <c r="A46" s="39"/>
      <c r="B46" s="41"/>
      <c r="C46" s="42"/>
      <c r="D46" s="43"/>
      <c r="E46" s="44" t="s">
        <v>79</v>
      </c>
      <c r="F46" s="45">
        <f>ROUND(F45* 0.21, 2)</f>
        <v>0</v>
      </c>
    </row>
    <row r="47" spans="1:8" s="40" customFormat="1" ht="27.95" customHeight="1" x14ac:dyDescent="0.2">
      <c r="A47" s="39"/>
      <c r="B47" s="41"/>
      <c r="C47" s="42"/>
      <c r="D47" s="43"/>
      <c r="E47" s="44" t="s">
        <v>80</v>
      </c>
      <c r="F47" s="45">
        <f>SUM(F45:F46)</f>
        <v>0</v>
      </c>
    </row>
    <row r="51" spans="2:6" ht="51" customHeight="1" x14ac:dyDescent="0.2">
      <c r="B51" s="47" t="s">
        <v>82</v>
      </c>
      <c r="C51" s="47"/>
      <c r="D51" s="47"/>
      <c r="E51" s="47"/>
      <c r="F51" s="47"/>
    </row>
    <row r="53" spans="2:6" x14ac:dyDescent="0.2">
      <c r="F53" s="48" t="s">
        <v>83</v>
      </c>
    </row>
    <row r="54" spans="2:6" x14ac:dyDescent="0.2">
      <c r="F54" s="49" t="s">
        <v>84</v>
      </c>
    </row>
  </sheetData>
  <sheetProtection algorithmName="SHA-512" hashValue="Vjr67SvNFFVObkOgVc9sUgd0d1dpCGGcbM9+9gtO4G/ziJbgb6Hhxv/b0+daIWF6nIFZ0/8+36UgxDFb7on5Uw==" saltValue="PtfmnKMTFSM/gOO8hXqoyg==" spinCount="100000" sheet="1" objects="1" scenarios="1" formatRows="0" selectLockedCells="1"/>
  <mergeCells count="5">
    <mergeCell ref="B9:F9"/>
    <mergeCell ref="B5:F5"/>
    <mergeCell ref="B8:C8"/>
    <mergeCell ref="B7:F7"/>
    <mergeCell ref="B51:F51"/>
  </mergeCells>
  <phoneticPr fontId="0" type="noConversion"/>
  <conditionalFormatting sqref="F10:F50 F2:F4 F52:F65532">
    <cfRule type="cellIs" dxfId="0" priority="1" stopIfTrue="1" operator="equal">
      <formula>0</formula>
    </cfRule>
  </conditionalFormatting>
  <pageMargins left="0.59055118110236227" right="0.59055118110236227" top="0.39370078740157483" bottom="0.78740157480314965" header="0" footer="0"/>
  <pageSetup paperSize="9" scale="98" fitToHeight="0" orientation="portrait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amaya1</dc:creator>
  <cp:lastModifiedBy>u_xen_vdi</cp:lastModifiedBy>
  <cp:lastPrinted>2019-03-13T10:36:06Z</cp:lastPrinted>
  <dcterms:created xsi:type="dcterms:W3CDTF">2007-01-22T10:55:29Z</dcterms:created>
  <dcterms:modified xsi:type="dcterms:W3CDTF">2020-07-21T12:33:31Z</dcterms:modified>
</cp:coreProperties>
</file>