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49" i="1"/>
  <c r="F48" i="1"/>
  <c r="F47" i="1"/>
  <c r="G46" i="1"/>
  <c r="H46" i="1"/>
  <c r="F46" i="1"/>
  <c r="G45" i="1"/>
  <c r="H45" i="1"/>
  <c r="F45" i="1"/>
  <c r="G43" i="1"/>
  <c r="H43" i="1"/>
  <c r="F43" i="1"/>
  <c r="G42" i="1"/>
  <c r="H42" i="1"/>
  <c r="F42" i="1"/>
  <c r="G41" i="1"/>
  <c r="H41" i="1"/>
  <c r="F41" i="1"/>
  <c r="G40" i="1"/>
  <c r="H40" i="1"/>
  <c r="F40" i="1"/>
  <c r="G39" i="1"/>
  <c r="H39" i="1"/>
  <c r="F39" i="1"/>
  <c r="G38" i="1"/>
  <c r="H38" i="1"/>
  <c r="F38" i="1"/>
  <c r="G37" i="1"/>
  <c r="H37" i="1"/>
  <c r="F37" i="1"/>
  <c r="G36" i="1"/>
  <c r="H36" i="1"/>
  <c r="F36" i="1"/>
  <c r="G35" i="1"/>
  <c r="H35" i="1"/>
  <c r="F35" i="1"/>
  <c r="G34" i="1"/>
  <c r="H34" i="1"/>
  <c r="F34" i="1"/>
  <c r="G33" i="1"/>
  <c r="H33" i="1"/>
  <c r="F33" i="1"/>
  <c r="G32" i="1"/>
  <c r="H32" i="1"/>
  <c r="F32" i="1"/>
  <c r="G31" i="1"/>
  <c r="H31" i="1"/>
  <c r="F31" i="1"/>
  <c r="G30" i="1"/>
  <c r="H30" i="1"/>
  <c r="F30" i="1"/>
  <c r="G29" i="1"/>
  <c r="H29" i="1"/>
  <c r="F29" i="1"/>
  <c r="G28" i="1"/>
  <c r="H28" i="1"/>
  <c r="F28" i="1"/>
  <c r="G27" i="1"/>
  <c r="H27" i="1"/>
  <c r="F27" i="1"/>
  <c r="G26" i="1"/>
  <c r="H26" i="1"/>
  <c r="F26" i="1"/>
  <c r="G25" i="1"/>
  <c r="H25" i="1"/>
  <c r="F25" i="1"/>
  <c r="G24" i="1"/>
  <c r="H24" i="1"/>
  <c r="F24" i="1"/>
  <c r="G23" i="1"/>
  <c r="H23" i="1"/>
  <c r="F23" i="1"/>
  <c r="G22" i="1"/>
  <c r="H22" i="1"/>
  <c r="F22" i="1"/>
  <c r="G21" i="1"/>
  <c r="H21" i="1"/>
  <c r="F21" i="1"/>
  <c r="G20" i="1"/>
  <c r="H20" i="1"/>
  <c r="F20" i="1"/>
  <c r="G19" i="1"/>
  <c r="H19" i="1"/>
  <c r="F19" i="1"/>
  <c r="G18" i="1"/>
  <c r="H18" i="1"/>
  <c r="F18" i="1"/>
  <c r="G17" i="1"/>
  <c r="H17" i="1"/>
  <c r="F17" i="1"/>
  <c r="G16" i="1"/>
  <c r="H16" i="1"/>
  <c r="F16" i="1"/>
  <c r="G15" i="1"/>
  <c r="H15" i="1"/>
  <c r="F15" i="1"/>
</calcChain>
</file>

<file path=xl/sharedStrings.xml><?xml version="1.0" encoding="utf-8"?>
<sst xmlns="http://schemas.openxmlformats.org/spreadsheetml/2006/main" count="113" uniqueCount="86">
  <si>
    <t>ANEJO I</t>
  </si>
  <si>
    <t xml:space="preserve">CRITERIOS EVALUABLES DE FORMA AUTOMÁTICA MEDIANTE FÓRMULAS </t>
  </si>
  <si>
    <t>De acuerdo con el siguiente cuadro de unidades y precios:</t>
  </si>
  <si>
    <t>CUADRO DE UNIDADES Y PRECIOS</t>
  </si>
  <si>
    <t>TSA0069429</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</si>
  <si>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Y COLOCACIÓN DE CARPINTERÍA DE MADERA Y HERRAJES EN LA BIBLIOTECA PÚBLICA DE CÓRDOBA' Ref.: TSA0069429</t>
    </r>
    <r>
      <rPr>
        <sz val="10"/>
        <rFont val="Arial"/>
        <family val="2"/>
      </rPr>
      <t>, se compromete en nombre propio o de la empresa a que representa, a prestar el objeto del presente pliego por un importe total de:</t>
    </r>
  </si>
  <si>
    <t>Nº Uds.</t>
  </si>
  <si>
    <t>Ud.</t>
  </si>
  <si>
    <t>Descripción</t>
  </si>
  <si>
    <t>Precio unit. (IVA no incluido)</t>
  </si>
  <si>
    <t>Importe (IVA no incluido)</t>
  </si>
  <si>
    <t>CARPINTERÍA INTERIOR</t>
  </si>
  <si>
    <t>248536</t>
  </si>
  <si>
    <t>m</t>
  </si>
  <si>
    <t xml:space="preserve">Pasamanos doble de madera de IPE barnizado, de secciónes 6x6 cm. y 26X7 cm., fijado mediante soportes de cuadradillo de acero, atornillados al pasamanos y recibidos a la pared, montado y con p.p. de medios auxiliares. Según planos y detalles de proyecto. No incluir aceros._x000D_
</t>
  </si>
  <si>
    <t>248537</t>
  </si>
  <si>
    <t>m2</t>
  </si>
  <si>
    <t xml:space="preserve">Empanelado realizado en DM lacado, montado y con p.p. de medios auxiliares, listones de madera  para formación de estructuras portantes de paramentos verticales, chapada en  tablero de DM ignifugado de 30 mm. de espesor. Pintura al esmalte sintético tipo laca pigmentada mate, sobre carpintería de madera, previo sellado de nudos, mano de imprimación, dos rendidas de aparejo, lijados, mano de laca a pistola y mano final de laca pulida y mano de obra de ajuste y montaje. Totalmente terminado según planos y detalles de proyecto._x000D_
</t>
  </si>
  <si>
    <t>248538</t>
  </si>
  <si>
    <t xml:space="preserve">Enlistonado vertical en madera ranurada de IPE, machihembrada y barnizada al aceite M0, ancho 100 mm. largo 2400 mm. y 20 mm. de espesor, incluso trasdosado de hojas de puertas de paso, recibidos sobre rastrel de madera de pino de 30x30 mm. fijado a la fabrica cada 40 cm., incluso trasdosado de DM ignifugo de 12 mm, en su cara interior, según planos y detalles de proyecto. Incluye: registros y remates._x000D_
</t>
  </si>
  <si>
    <t>248539</t>
  </si>
  <si>
    <t>Empanelado de tablero machihembrado tipo Valchromat gris o similar, barniz al agua satinado, color a elegir por la TRAGSA, incluso reembalsado hasta umbral de paso en puertas de paso y ascensor, de remate perimetral en canto visto con perfil de acero inoxidable, resistente al rayado, al desgaste, a la humedad y a las sustancias químicas, secciones y espesores a decidir por la TRAGSA, recibido sobre subestructura de perfiles ocultos, anclaje mecánico del conjunto a pared. Instalada y ajustada, incluso con p.p. de medios auxiliares. S/NTE-FCP-14. Según planos y detalles de proyecto. Medida la superficie ejecutada. Incluye registros y remates.</t>
  </si>
  <si>
    <t>248540</t>
  </si>
  <si>
    <t xml:space="preserve">Enlistonado vertical en madera ranurada de IPE junta abierta 15% barnizada al aceite M0, ancho 100 mm. largo 2400 mm. y 20 mm. de espesor,  incluso aislamiento de lana mineral de  40 mm. y 30 kg/m2 y trasdosado de hojas puertas de paso, incorporado, recibidos sobre subestructura suspendida de perfiles ocultos, según planos y detalles de proyecto, aprobado por TRAGSA. Medida la superficie ejecutada. Incluye registros y remates._x000D_
</t>
  </si>
  <si>
    <t>248541</t>
  </si>
  <si>
    <t>Ud</t>
  </si>
  <si>
    <t xml:space="preserve">Puerta de paso ciega 170x300 cm.MP6, de 2 hojas, paso 164cm bastidor de madera de pino maciza, chapada con tablero de DM ignífugo por ambas caras, lacado color a elegir por TRAGSA,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10 (componentes en archivo Grupos de Herrajes) marca Assa Abloy o de equivalentes características técnicas._x000D_
</t>
  </si>
  <si>
    <t>248542</t>
  </si>
  <si>
    <t xml:space="preserve">Puerta de paso ciega 170x300 cm.MP28, de 2 hojas, paso 164cm bastidor de madera de pino maciza, chapada con tablero de DM ignífugo por ambas caras, lacado color a elegir por TRAGSA,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10 (componentes en archivo Grupos de Herrajes) marca Assa Abloy o de equivalentes características técnicas._x000D_
</t>
  </si>
  <si>
    <t>248543</t>
  </si>
  <si>
    <t xml:space="preserve">uerta de paso ciega 100x323 cm.MP2, de 1 hoja paso 0,92m,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</si>
  <si>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248544</t>
  </si>
  <si>
    <t xml:space="preserve">Puerta de paso ciega 100x323 cm.MP3, de 1 hoja paso 0,92m,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</si>
  <si>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248545</t>
  </si>
  <si>
    <t xml:space="preserve">Puerta de paso ciega 100x323 cm.MP5, de 1 hoja paso 0,92m,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</si>
  <si>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248580</t>
  </si>
  <si>
    <t xml:space="preserve">Puerta de paso ciega 100x323 cm.MP17, de 1 hoja paso 0,92m, bastidor de madera de pino maciza, forrada con tablero DM al interior, color a elegir por TRAGSA, y enlistonado vertical de madera de IPE barnizada encara exterior, espesor total 65 mm.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</si>
  <si>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248581</t>
  </si>
  <si>
    <t xml:space="preserve">Puerta de paso ciega 100x323 cm.MP15, de 1 hoja paso 0,92m,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</si>
  <si>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248582</t>
  </si>
  <si>
    <t xml:space="preserve">Puerta de paso ciega 100x323 cm.MP16, de 1 hoja paso 0,92m,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9 (componentes en archivo Grupos de Herrajes) marca Assa Abloy o de equivalentes características técnicas._x000D_
</t>
  </si>
  <si>
    <t>248583</t>
  </si>
  <si>
    <t>Cajón para ocultación de extintores, realizado con tablero de DM pintado, color a elejir por la dirección facultativa, de 10 mm. de espesor, sobre bastidor de madera de 50x20 mm., con costados, fondillo y techo, con tapa registrable atornillada, incluso canteados, montado y con p.p. de medios auxiliares, según planos y detalles de proyecto.</t>
  </si>
  <si>
    <t>248584</t>
  </si>
  <si>
    <t>Puerta de paso ciega 102X250 mm.MD10 paso 92cm, de 1 hoja, bastidor de madera de pino, chapada con tablero de DM ignífugo por ambas caras para pintar, espesor total 45 mm. incluso Cercos y tapajuntas de DM lacado en color a elegir por la TRAGSA según detalle en plano PTCO32B. Jamba de DM lacado en color a elegir por TRAGSA de 30mm con entrecalle de 20mm con el muro de hormigón, según detalle en plano PTCO32B. herrajes  de colgar, mate  FSB o similar, doble empanelado superior con tablero DM según detalles de proyecto. Lacada color a elegir, totalmente montada, lacada y terminada, incluso p.p. de medios auxiliares. Según planos y detalles de proyecto. Herrajes: grupo L (componentes en archivo Grupos de Herrajes) marca Assa Abloy o de equivalentes características técnicas.</t>
  </si>
  <si>
    <t>248585</t>
  </si>
  <si>
    <t xml:space="preserve">Puerta de paso ciega  92X250 cm. MP13, de 1 hoja paso 0,82m, bastidor de madera de pino maciza, forrada con tablero DM al interior, color a elegir por TRAGSA, y enlistonado vertical de madera de IPE barnizada encara exterior,  espesor total 65 mm. preparada para colgar en mampara de acero lacado, herrajes, de colgar  FSB o similar todos los herrajes de acero inox. mate, lacada color a elegir, totalmente montada, lacada y terminada, incluso p.p. de medios auxiliares. Según planos y detalles de proyecto. Herrajes: grupo G (componentes en archivo Grupos de Herrajes) marca Assa Abloy o de equivalentes características técnicas._x000D_
</t>
  </si>
  <si>
    <t>248586</t>
  </si>
  <si>
    <t xml:space="preserve">Puerta 0,98 x 2,21 M._x000D_
PASO 80 CM. Puerta de madera maciza de una hoja corredera con kit para ocultar hoja en paramento._x000D_
Hoja compuesta por núcleo de madera maciza de DM reembalsado en sus dos caras con Valchromat gris color a elegir acabado con barniz satinado al agua. Espesor total de la hoja 45 mm._x000D_
Herrajes de acero inoxidable mate._x000D_
Cerco de madera de DM para espesor de tabique variable, lacado en color a elegir por TRAGSA._x000D_
Manilla tipo placa de acero inoxidable mate._x000D_
Dirección de apertura y colocación según planos de aseos PTCO27-32._x000D_
Tapajuntas cara interior de Valchromat gris acabado con barniz satinado al agua y dimensiones variables según planos de empanelados de alzados de núcleos PTCO24._x000D_
Tapajuntas cara interior (aseos) de DM lacado_x000D_
blanco liso de dimensiones: laterales según detalle,_x000D_
y superior variable según planos de aseos_x000D_
PTCO27-32., montada y con p.p. de medios auxiliares. Totalmente terminada según planos y detalles de proyecto. Herrajes: grupo JA (componentes en archivo Grupos de Herrajes) marca Assa Abloy o de equivalentes características técnicas._x000D_
</t>
  </si>
  <si>
    <t>248587</t>
  </si>
  <si>
    <t>Frentes y puertas de 72cm de cabinas tipo Valchromat gris o de equivalentes características técnicas, barniz al agua satinado, color a elegir por TRAGSA., remate perimetral en canto visto con perfil de acero inoxidable, resistente al rayado, al desgaste, a la humedad y a las sustancias químicas, altura 2200 mm. (200+2000), secciones y espesores a decidir por TRAGSA, conformada por los siguientes elementos: perfiles superiores horizontales y verticales de acero inoxidable diseño tubular, soportes regulables de acero inoxidable, pomo doble, condena, tres pernios helicoidales por puerta en nylon y anclaje mecánico del conjunto a pared. Instalada y ajustada, incluso con p.p. de medios auxiliares. S/NTE-FCP-14. Según planos y detalles de proyecto. Medida la superficie ejecutada. Herrajes: grupo IA (componentes en archivo Grupos de Herrajes) marca Assa Abloy o de equivalentes características técnicas.</t>
  </si>
  <si>
    <t>248588</t>
  </si>
  <si>
    <t xml:space="preserve">Puerta de maciza de una hoja de 0,98 x 2,21 M._x000D_
PASO 80 CM. MD1_x000D_
Hoja compuesta por núcleo de madera maciza de DM ignífugo reembalsado en sus dos caras con Valchromat gris color a elegir acabado con barniz satinado al agua. Espesor total de la hoja 45 mm._x000D_
Herrajes de acero inoxidable mate._x000D_
Cerco de madera de DM para espesor de tabique variable, lacado en color a elegir por la TRAGSA._x000D_
Manilla tipo placa de acero inoxidable mate._x000D_
Dirección de apertura y colocación según planos de aseos PTCO27-32._x000D_
Tapajuntas cara interior de Valchromat gris_x000D_
acabado con barniz satinado al agua y dimensiones variables según planos de empanelados de alzados de núcleos PTCO24._x000D_
Tapajuntas cara interior (aseos) de DM lacado blanco liso de dimensiones: laterales según detalle, y superior variable según planos de aseos PTCO27-32. Lacada color a elegir, totalmente montada, lacada y terminada, incluso p.p. de medios auxiliares. Según planos y detalles de proyecto. Herrajes: grupo 9 (componentes en archivo Grupos de Herrajes) marca Assa Abloy o de equivalentes características técnicas._x000D_
</t>
  </si>
  <si>
    <t>248589</t>
  </si>
  <si>
    <t xml:space="preserve">Puerta de maciza de una hoja de 0,98 x 2,21 M._x000D_
PASO 80 CM. MD1_x000D_
Hoja compuesta por núcleo de madera maciza de DM ignífugo reembalsado en sus dos caras con Valchromat gris color a elegir acabado con barniz satinado al agua. Espesor total de la hoja 45 mm._x000D_
Herrajes de acero inoxidable mate._x000D_
Cerco de madera de DM para espesor de tabique variable, lacado en color a elegir por TRAGSA._x000D_
Manilla tipo placa de acero inoxidable mate._x000D_
Dirección de apertura y colocación según planos de aseos PTCO27-32._x000D_
Tapajuntas cara interior de Valchromat gris acabado con barniz satinado al agua y dimensiones variables según planos de empanelados de alzados de núcleos PTCO24._x000D_
Tapajuntas cara interior (aseos) de DM lacado blanco liso de dimensiones: laterales según detalle, y superior variable según planos de aseos PTCO27-32. Lacada color a elegir, totalmente montada, lacada y terminada, incluso p.p. de medios auxiliares. Según planos y detalles de proyecto. Herrajes: grupo 2# (componentes en archivo Grupos de Herrajes) marca Assa Abloy o de equivalentes características técnicas._x000D_
</t>
  </si>
  <si>
    <t>248590</t>
  </si>
  <si>
    <t xml:space="preserve">Puerta de maciza de una hoja de 0,98 x 2,21 M._x000D_
PASO 80 CM. MD1_x000D_
Hoja compuesta por núcleo de madera maciza de DM ignífugo reembalsado en sus dos caras con Valchromat gris color a elegir acabado con barniz satinado al agua. Espesor total de la hoja 45 mm._x000D_
Herrajes de acero inoxidable mate._x000D_
Cerco de madera de DM para espesor de tabique variable, lacado en color a elegir por la TRAGSA._x000D_
Manilla tipo placa de acero inoxidable mate._x000D_
Dirección de apertura y colocación según planos de aseos PTCO27-32._x000D_
Tapajuntas cara interior de Valchromat gris acabado con barniz satinado al agua y dimensiones variables según planos de empanelados de alzados de núcleos PTCO24._x000D_
Tapajuntas cara interior (aseos) de DM lacado blanco liso de dimensiones: laterales según detalle, y superior variable según planos de aseos PTCO27-32. Lacada color a elegir, totalmente montada, lacada y terminada, incluso p.p. de medios auxiliares. Según planos y detalles de proyecto. Herrajes: grupo G (componentes en archivo Grupos de Herrajes) marca Assa Abloy o de equivalentes características técnicas._x000D_
</t>
  </si>
  <si>
    <t>248591</t>
  </si>
  <si>
    <t xml:space="preserve">Puerta de maciza de una hoja de 0,98 x 2,21 M._x000D_
PASO 80 CM. MD1_x000D_
Hoja compuesta por núcleo de madera maciza de DM ignífugo reembalsado en sus dos caras con Valchromat gris color a elegir acabado con barniz satinado al agua. Espesor total de la hoja 45 mm._x000D_
Herrajes de acero inoxidable mate._x000D_
Cerco de madera de DM para espesor de tabique variable, lacado en color a elegir por TRAGSA._x000D_
Manilla tipo placa de acero inoxidable mate._x000D_
Dirección de apertura y colocación según planos de aseos PTCO27-32._x000D_
Tapajuntas cara interior de Valchromat gris acabado con barniz satinado al agua y dimensiones variables según planos de empanelados de alzados de núcleos PTCO24._x000D_
Tapajuntas cara interior (aseos) de DM lacado blanco liso de dimensiones: laterales según detalle, y superior variable según planos de aseos PTCO27-32. Lacada color a elegir, totalmente montada, lacada y terminada, incluso p.p. de medios auxiliares. Según planos y detalles de proyecto. Herrajes: grupo I (componentes en archivo Grupos de Herrajes) marca Assa Abloy o de equivalentes características técnicas._x000D_
</t>
  </si>
  <si>
    <t>248592</t>
  </si>
  <si>
    <t>Puerta de paso ciega 92+48x306 cm.MD8, de 1 hoja de paso 92cm más fijo, bastidor de madera de pino, chapada con dos tableros de DM ignífugo de 6mm arriostradas mediante bastidor interior, para pintar, espesor total 45 mm. incluso cerco visto de DM 10 / 20 / 35 cm para espesor de tabique variable, tapajuntas moldeados macizos de DM en ambas caras, y herrajes de colgar, todos los herrajes de acero inox. mate  FSB o similar, doble empanelado superior con tablero DM según detalles de proyecto. Lacada color a elegir, totalmente montada, lacada y terminada, incluso p.p. de medios auxiliares. Según planos y detalles de proyecto. Herrajes: grupo 9 (componentes en archivo Grupos de Herrajes) marca Assa Abloy o de equivalentes características técnicas.</t>
  </si>
  <si>
    <t>248593</t>
  </si>
  <si>
    <t>Puerta de paso ciega 92+48x323 cm.MD8, de 1 hoja de paso 92cm más fijo, bastidor de madera de pino, chapada con dos tableros de DM ignífugo de 6mm arriostradas mediante bastidor interior, para pintar, espesor total 45 mm. incluso cerco visto de DM 10 / 20 / 35 cm para espesor de tabique variable, tapajuntas moldeados macizos de DM en ambas caras, y herrajes de colgar, todos los herrajes de acero inox. mate  FSB o similar, doble empanelado superior con tablero DM según detalles de proyecto. Lacada color a elegir, totalmente montada, lacada y terminada, incluso p.p. de medios auxiliares. Según planos y detalles de proyecto. Herrajes: grupo 9 (componentes en archivo Grupos de Herrajes) marca Assa Abloy o de equivalentes características técnicas.</t>
  </si>
  <si>
    <t>248594</t>
  </si>
  <si>
    <t xml:space="preserve">Puerta de paso ciega 114x300 cm., MD12 de 1 hoja, Hoja compuesta por dos tableros de madera de DM ignífugos de 6 mm arriostradas mediante bastidor interior. Reembalsada de Heraklith en su cara exterior. Espesor total de la hoja 45 mm. más reembalsado de Heraklith en su cara exterior._x000D_
Herrajes de acero inoxidable mate._x000D_
Cerco de madera de DM para espesor de tabique variable, lacado en color a elegir por TRAGSA totalmente montada, lacada y terminada, incluso p.p. de medios auxiliares. Según planos y detalles de proyecto. Herrajes: grupo AA (componentes en archivo Grupos de Herrajes) marca Assa Abloy o de equivalentes características técnicas._x000D_
</t>
  </si>
  <si>
    <t>248595</t>
  </si>
  <si>
    <t xml:space="preserve">Puerta de paso ciega 102x300 cm., MD14 de 1 hoja, Paso 92cm. Puerta de maciza de_x000D_
una hoja_x000D_
Hoja compuesta por núcleo de madera maciza de DM reembalsado en sus dos caras con Valchromat gris color a elegir acabado con barniz satinado al agua._x000D_
Espesor total de la hoja 45 mm._x000D_
Herrajes de acero inoxidable mate._x000D_
Cerco de madera de DM para espesor de tabique variable, lacado en color a elegir por TRAGSA. Herrajes: grupo AA (componentes en archivo Grupos de Herrajes) marca Assa Abloy o de equivalentes características técnicas._x000D_
</t>
  </si>
  <si>
    <t>248596</t>
  </si>
  <si>
    <t xml:space="preserve">Puerta de paso ciega 74x306 MD15 de 1 hoja, paso 64cm. Hoja compuesta por dos tableros de madera de DM ignífugos de 6 mm arriostradas mediante bastidor interior. Espesor total de la hoja 45 mm. _x000D_
Herrajes de acero inoxidable mate._x000D_
Cerco de madera de DM para espesor de tabique variable, lacado en color a elegir por TRAGSA totalmente montada, lacada y terminada, incluso p.p. de medios auxiliares. Según planos y detalles de proyecto. Herrajes: grupo 9 (componentes en archivo Grupos de Herrajes) marca Assa Abloy o de equivalentes características técnicas._x000D_
</t>
  </si>
  <si>
    <t>248597</t>
  </si>
  <si>
    <t xml:space="preserve">Puerta de DM de 1hoja pivotante_x000D_
Hoja compuesta por dos tableros ignífugos de madera de DM de 6 mm arriostradas mediante bastidor interior. Empanelado de linoleum Touch 3,2mm (el linóleo lo suministrará Tragsa). Espesor total de la hoja 45 mm._x000D_
Herrajes de acero inoxidable mate._x000D_
Cerco de madera de DM para espesor de tabique variable, lacado en color a elegir por TRAGSA. Herrajes: grupo 9 (componentes en archivo Grupos de Herrajes) marca Assa Abloy o de equivalentes características técnicas._x000D_
_x000D_
</t>
  </si>
  <si>
    <t>248598</t>
  </si>
  <si>
    <t xml:space="preserve">Puerta de 2,70 x 3 M._x000D_
PASO 90 CM. Puerta de DM de 3hojas batientes_x000D_
Hoja compuesta por dos tableros de madera de DM lacado de 6 mm arriostradas mediante bastidor interior. Espesor total de la hoja 45 mm._x000D_
Herrajes de acero inoxidable mate._x000D_
Cerco de madera de DM para espesor de tabique variable, lacado en color a elegir por TRAGSA. Totalmente montada, lacada y terminada, incluso p.p. de medios auxiliares. Según planos y detalles de proyecto. Herrajes: grupo 9 (componentes en archivo Grupos de Herrajes) marca Assa Abloy o de equivalentes características técnicas._x000D_
</t>
  </si>
  <si>
    <t>PAVIMENTOS</t>
  </si>
  <si>
    <t>248599</t>
  </si>
  <si>
    <t xml:space="preserve">Tarima y peldaño de IPE de 10x240 cm. de sección, clase I (s/UNE 56809-1), colocada a la española, i/p.p. de rastreles de pino 7,5x2,5 cm. recibidos y nivelados con pasta de yeso negro, acuchillado, lijado y tres manos de barniz de dos componentes P6/8, i/p.p. de recortes y rodapié del mismo material, s/NTE-RSR-13, en graderios, incluso peldaños en una sola pieza, bordes macizos y formación de gradas de madera, medida la superficie ejecutada. Según planos y detalles de proyecto.  Incluso parte proporcional de rodapié según plano CO-35._x000D_
</t>
  </si>
  <si>
    <t>248600</t>
  </si>
  <si>
    <t>ml</t>
  </si>
  <si>
    <t xml:space="preserve">ML. De Asiento de madera DM lacado nivelado y atornillado a subestructura, tablón de borde continuo redondeado y rebajado para enrasar con registros. Ancho aproximado 0,70m_x000D_
</t>
  </si>
  <si>
    <t xml:space="preserve">Total importe base ofertado (IVA no incluido): </t>
  </si>
  <si>
    <t>Impuesto sobre el Valor Añadido:</t>
  </si>
  <si>
    <t>Importe total ofertado (IVA incluido):</t>
  </si>
  <si>
    <t xml:space="preserve"> € IVA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</si>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</sst>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56"/>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47">
        <f xml:space="preserve"> + F49</f>
        <v>0</v>
      </c>
      <c r="C8" s="24"/>
      <c r="D8" s="17" t="s">
        <v>82</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19.5" customHeight="1" x14ac:dyDescent="0.2">
      <c r="A14" s="27"/>
      <c r="B14" s="35"/>
      <c r="C14" s="35"/>
      <c r="D14" s="36" t="s">
        <v>11</v>
      </c>
      <c r="E14" s="37"/>
      <c r="F14" s="38"/>
      <c r="M14" s="29"/>
    </row>
    <row r="15" spans="1:13" s="28" customFormat="1" ht="76.5" x14ac:dyDescent="0.2">
      <c r="A15" s="27" t="s">
        <v>12</v>
      </c>
      <c r="B15" s="35">
        <v>62.32</v>
      </c>
      <c r="C15" s="35" t="s">
        <v>13</v>
      </c>
      <c r="D15" s="36" t="s">
        <v>14</v>
      </c>
      <c r="E15" s="39"/>
      <c r="F15" s="38">
        <f>IF(AND(ISEVEN(ROUND(E15,5)* B15*10^2),ROUND(MOD(ROUND(E15,5)* B15*10^2,1),2)&lt;=0.5),ROUNDDOWN(ROUND(E15,5)* B15,2),ROUND(ROUND(E15,5)* B15,2))</f>
        <v>0</v>
      </c>
      <c r="G15" s="28">
        <f>IF(AND(ISEVEN(H15*10^2),ROUND(MOD(H15*10^2,1),2)&lt;=0.5),ROUNDDOWN(H15,2),ROUND(H15,2))</f>
        <v>0</v>
      </c>
      <c r="H15" s="28">
        <f>0 * F15</f>
        <v>0</v>
      </c>
      <c r="M15" s="29"/>
    </row>
    <row r="16" spans="1:13" s="28" customFormat="1" ht="127.5" x14ac:dyDescent="0.2">
      <c r="A16" s="27" t="s">
        <v>15</v>
      </c>
      <c r="B16" s="35">
        <v>365.51</v>
      </c>
      <c r="C16" s="35" t="s">
        <v>16</v>
      </c>
      <c r="D16" s="36" t="s">
        <v>17</v>
      </c>
      <c r="E16" s="39"/>
      <c r="F16" s="38">
        <f>IF(AND(ISEVEN(ROUND(E16,5)* B16*10^2),ROUND(MOD(ROUND(E16,5)* B16*10^2,1),2)&lt;=0.5),ROUNDDOWN(ROUND(E16,5)* B16,2),ROUND(ROUND(E16,5)* B16,2))</f>
        <v>0</v>
      </c>
      <c r="G16" s="28">
        <f>IF(AND(ISEVEN(H16*10^2),ROUND(MOD(H16*10^2,1),2)&lt;=0.5),ROUNDDOWN(H16,2),ROUND(H16,2))</f>
        <v>0</v>
      </c>
      <c r="H16" s="28">
        <f>0 * F16</f>
        <v>0</v>
      </c>
      <c r="M16" s="29"/>
    </row>
    <row r="17" spans="1:13" s="28" customFormat="1" ht="102" x14ac:dyDescent="0.2">
      <c r="A17" s="27" t="s">
        <v>18</v>
      </c>
      <c r="B17" s="35">
        <v>1349.2</v>
      </c>
      <c r="C17" s="35" t="s">
        <v>16</v>
      </c>
      <c r="D17" s="36" t="s">
        <v>19</v>
      </c>
      <c r="E17" s="39"/>
      <c r="F17" s="38">
        <f>IF(AND(ISEVEN(ROUND(E17,5)* B17*10^2),ROUND(MOD(ROUND(E17,5)* B17*10^2,1),2)&lt;=0.5),ROUNDDOWN(ROUND(E17,5)* B17,2),ROUND(ROUND(E17,5)* B17,2))</f>
        <v>0</v>
      </c>
      <c r="G17" s="28">
        <f>IF(AND(ISEVEN(H17*10^2),ROUND(MOD(H17*10^2,1),2)&lt;=0.5),ROUNDDOWN(H17,2),ROUND(H17,2))</f>
        <v>0</v>
      </c>
      <c r="H17" s="28">
        <f>0 * F17</f>
        <v>0</v>
      </c>
      <c r="M17" s="29"/>
    </row>
    <row r="18" spans="1:13" s="28" customFormat="1" ht="140.25" x14ac:dyDescent="0.2">
      <c r="A18" s="27" t="s">
        <v>20</v>
      </c>
      <c r="B18" s="35">
        <v>228.04</v>
      </c>
      <c r="C18" s="35" t="s">
        <v>16</v>
      </c>
      <c r="D18" s="36" t="s">
        <v>21</v>
      </c>
      <c r="E18" s="39"/>
      <c r="F18" s="38">
        <f>IF(AND(ISEVEN(ROUND(E18,5)* B18*10^2),ROUND(MOD(ROUND(E18,5)* B18*10^2,1),2)&lt;=0.5),ROUNDDOWN(ROUND(E18,5)* B18,2),ROUND(ROUND(E18,5)* B18,2))</f>
        <v>0</v>
      </c>
      <c r="G18" s="28">
        <f>IF(AND(ISEVEN(H18*10^2),ROUND(MOD(H18*10^2,1),2)&lt;=0.5),ROUNDDOWN(H18,2),ROUND(H18,2))</f>
        <v>0</v>
      </c>
      <c r="H18" s="28">
        <f>0 * F18</f>
        <v>0</v>
      </c>
    </row>
    <row r="19" spans="1:13" s="28" customFormat="1" ht="114.75" x14ac:dyDescent="0.2">
      <c r="A19" s="27" t="s">
        <v>22</v>
      </c>
      <c r="B19" s="35">
        <v>97.98</v>
      </c>
      <c r="C19" s="35" t="s">
        <v>16</v>
      </c>
      <c r="D19" s="36" t="s">
        <v>23</v>
      </c>
      <c r="E19" s="39"/>
      <c r="F19" s="38">
        <f>IF(AND(ISEVEN(ROUND(E19,5)* B19*10^2),ROUND(MOD(ROUND(E19,5)* B19*10^2,1),2)&lt;=0.5),ROUNDDOWN(ROUND(E19,5)* B19,2),ROUND(ROUND(E19,5)* B19,2))</f>
        <v>0</v>
      </c>
      <c r="G19" s="28">
        <f>IF(AND(ISEVEN(H19*10^2),ROUND(MOD(H19*10^2,1),2)&lt;=0.5),ROUNDDOWN(H19,2),ROUND(H19,2))</f>
        <v>0</v>
      </c>
      <c r="H19" s="28">
        <f>0 * F19</f>
        <v>0</v>
      </c>
    </row>
    <row r="20" spans="1:13" s="28" customFormat="1" ht="140.25" x14ac:dyDescent="0.2">
      <c r="A20" s="27" t="s">
        <v>24</v>
      </c>
      <c r="B20" s="35">
        <v>1</v>
      </c>
      <c r="C20" s="35" t="s">
        <v>25</v>
      </c>
      <c r="D20" s="36" t="s">
        <v>26</v>
      </c>
      <c r="E20" s="39"/>
      <c r="F20" s="38">
        <f>IF(AND(ISEVEN(ROUND(E20,5)* B20*10^2),ROUND(MOD(ROUND(E20,5)* B20*10^2,1),2)&lt;=0.5),ROUNDDOWN(ROUND(E20,5)* B20,2),ROUND(ROUND(E20,5)* B20,2))</f>
        <v>0</v>
      </c>
      <c r="G20" s="28">
        <f>IF(AND(ISEVEN(H20*10^2),ROUND(MOD(H20*10^2,1),2)&lt;=0.5),ROUNDDOWN(H20,2),ROUND(H20,2))</f>
        <v>0</v>
      </c>
      <c r="H20" s="28">
        <f>0 * F20</f>
        <v>0</v>
      </c>
    </row>
    <row r="21" spans="1:13" s="28" customFormat="1" ht="140.25" x14ac:dyDescent="0.2">
      <c r="A21" s="27" t="s">
        <v>27</v>
      </c>
      <c r="B21" s="35">
        <v>1</v>
      </c>
      <c r="C21" s="35" t="s">
        <v>25</v>
      </c>
      <c r="D21" s="36" t="s">
        <v>28</v>
      </c>
      <c r="E21" s="39"/>
      <c r="F21" s="38">
        <f>IF(AND(ISEVEN(ROUND(E21,5)* B21*10^2),ROUND(MOD(ROUND(E21,5)* B21*10^2,1),2)&lt;=0.5),ROUNDDOWN(ROUND(E21,5)* B21,2),ROUND(ROUND(E21,5)* B21,2))</f>
        <v>0</v>
      </c>
      <c r="G21" s="28">
        <f>IF(AND(ISEVEN(H21*10^2),ROUND(MOD(H21*10^2,1),2)&lt;=0.5),ROUNDDOWN(H21,2),ROUND(H21,2))</f>
        <v>0</v>
      </c>
      <c r="H21" s="28">
        <f>0 * F21</f>
        <v>0</v>
      </c>
    </row>
    <row r="22" spans="1:13" s="28" customFormat="1" ht="153" x14ac:dyDescent="0.2">
      <c r="A22" s="27" t="s">
        <v>29</v>
      </c>
      <c r="B22" s="35">
        <v>1</v>
      </c>
      <c r="C22" s="35" t="s">
        <v>25</v>
      </c>
      <c r="D22" s="36" t="s">
        <v>30</v>
      </c>
      <c r="E22" s="39"/>
      <c r="F22" s="38">
        <f>IF(AND(ISEVEN(ROUND(E22,5)* B22*10^2),ROUND(MOD(ROUND(E22,5)* B22*10^2,1),2)&lt;=0.5),ROUNDDOWN(ROUND(E22,5)* B22,2),ROUND(ROUND(E22,5)* B22,2))</f>
        <v>0</v>
      </c>
      <c r="G22" s="28">
        <f>IF(AND(ISEVEN(H22*10^2),ROUND(MOD(H22*10^2,1),2)&lt;=0.5),ROUNDDOWN(H22,2),ROUND(H22,2))</f>
        <v>0</v>
      </c>
      <c r="H22" s="28">
        <f>0 * F22</f>
        <v>0</v>
      </c>
    </row>
    <row r="23" spans="1:13" s="28" customFormat="1" ht="153" x14ac:dyDescent="0.2">
      <c r="A23" s="27" t="s">
        <v>31</v>
      </c>
      <c r="B23" s="35">
        <v>1</v>
      </c>
      <c r="C23" s="35" t="s">
        <v>25</v>
      </c>
      <c r="D23" s="36" t="s">
        <v>32</v>
      </c>
      <c r="E23" s="39"/>
      <c r="F23" s="38">
        <f>IF(AND(ISEVEN(ROUND(E23,5)* B23*10^2),ROUND(MOD(ROUND(E23,5)* B23*10^2,1),2)&lt;=0.5),ROUNDDOWN(ROUND(E23,5)* B23,2),ROUND(ROUND(E23,5)* B23,2))</f>
        <v>0</v>
      </c>
      <c r="G23" s="28">
        <f>IF(AND(ISEVEN(H23*10^2),ROUND(MOD(H23*10^2,1),2)&lt;=0.5),ROUNDDOWN(H23,2),ROUND(H23,2))</f>
        <v>0</v>
      </c>
      <c r="H23" s="28">
        <f>0 * F23</f>
        <v>0</v>
      </c>
    </row>
    <row r="24" spans="1:13" s="28" customFormat="1" ht="153" x14ac:dyDescent="0.2">
      <c r="A24" s="27" t="s">
        <v>33</v>
      </c>
      <c r="B24" s="35">
        <v>2</v>
      </c>
      <c r="C24" s="35" t="s">
        <v>25</v>
      </c>
      <c r="D24" s="36" t="s">
        <v>34</v>
      </c>
      <c r="E24" s="39"/>
      <c r="F24" s="38">
        <f>IF(AND(ISEVEN(ROUND(E24,5)* B24*10^2),ROUND(MOD(ROUND(E24,5)* B24*10^2,1),2)&lt;=0.5),ROUNDDOWN(ROUND(E24,5)* B24,2),ROUND(ROUND(E24,5)* B24,2))</f>
        <v>0</v>
      </c>
      <c r="G24" s="28">
        <f>IF(AND(ISEVEN(H24*10^2),ROUND(MOD(H24*10^2,1),2)&lt;=0.5),ROUNDDOWN(H24,2),ROUND(H24,2))</f>
        <v>0</v>
      </c>
      <c r="H24" s="28">
        <f>0 * F24</f>
        <v>0</v>
      </c>
    </row>
    <row r="25" spans="1:13" s="28" customFormat="1" ht="140.25" x14ac:dyDescent="0.2">
      <c r="A25" s="27" t="s">
        <v>35</v>
      </c>
      <c r="B25" s="35">
        <v>1</v>
      </c>
      <c r="C25" s="35" t="s">
        <v>25</v>
      </c>
      <c r="D25" s="36" t="s">
        <v>36</v>
      </c>
      <c r="E25" s="39"/>
      <c r="F25" s="38">
        <f>IF(AND(ISEVEN(ROUND(E25,5)* B25*10^2),ROUND(MOD(ROUND(E25,5)* B25*10^2,1),2)&lt;=0.5),ROUNDDOWN(ROUND(E25,5)* B25,2),ROUND(ROUND(E25,5)* B25,2))</f>
        <v>0</v>
      </c>
      <c r="G25" s="28">
        <f>IF(AND(ISEVEN(H25*10^2),ROUND(MOD(H25*10^2,1),2)&lt;=0.5),ROUNDDOWN(H25,2),ROUND(H25,2))</f>
        <v>0</v>
      </c>
      <c r="H25" s="28">
        <f>0 * F25</f>
        <v>0</v>
      </c>
    </row>
    <row r="26" spans="1:13" s="28" customFormat="1" ht="153" x14ac:dyDescent="0.2">
      <c r="A26" s="27" t="s">
        <v>37</v>
      </c>
      <c r="B26" s="35">
        <v>1</v>
      </c>
      <c r="C26" s="35" t="s">
        <v>25</v>
      </c>
      <c r="D26" s="36" t="s">
        <v>38</v>
      </c>
      <c r="E26" s="39"/>
      <c r="F26" s="38">
        <f>IF(AND(ISEVEN(ROUND(E26,5)* B26*10^2),ROUND(MOD(ROUND(E26,5)* B26*10^2,1),2)&lt;=0.5),ROUNDDOWN(ROUND(E26,5)* B26,2),ROUND(ROUND(E26,5)* B26,2))</f>
        <v>0</v>
      </c>
      <c r="G26" s="28">
        <f>IF(AND(ISEVEN(H26*10^2),ROUND(MOD(H26*10^2,1),2)&lt;=0.5),ROUNDDOWN(H26,2),ROUND(H26,2))</f>
        <v>0</v>
      </c>
      <c r="H26" s="28">
        <f>0 * F26</f>
        <v>0</v>
      </c>
    </row>
    <row r="27" spans="1:13" s="28" customFormat="1" ht="153" x14ac:dyDescent="0.2">
      <c r="A27" s="27" t="s">
        <v>39</v>
      </c>
      <c r="B27" s="35">
        <v>1</v>
      </c>
      <c r="C27" s="35" t="s">
        <v>25</v>
      </c>
      <c r="D27" s="36" t="s">
        <v>40</v>
      </c>
      <c r="E27" s="39"/>
      <c r="F27" s="38">
        <f>IF(AND(ISEVEN(ROUND(E27,5)* B27*10^2),ROUND(MOD(ROUND(E27,5)* B27*10^2,1),2)&lt;=0.5),ROUNDDOWN(ROUND(E27,5)* B27,2),ROUND(ROUND(E27,5)* B27,2))</f>
        <v>0</v>
      </c>
      <c r="G27" s="28">
        <f>IF(AND(ISEVEN(H27*10^2),ROUND(MOD(H27*10^2,1),2)&lt;=0.5),ROUNDDOWN(H27,2),ROUND(H27,2))</f>
        <v>0</v>
      </c>
      <c r="H27" s="28">
        <f>0 * F27</f>
        <v>0</v>
      </c>
    </row>
    <row r="28" spans="1:13" s="28" customFormat="1" ht="76.5" x14ac:dyDescent="0.2">
      <c r="A28" s="27" t="s">
        <v>41</v>
      </c>
      <c r="B28" s="35">
        <v>28</v>
      </c>
      <c r="C28" s="35" t="s">
        <v>25</v>
      </c>
      <c r="D28" s="36" t="s">
        <v>42</v>
      </c>
      <c r="E28" s="39"/>
      <c r="F28" s="38">
        <f>IF(AND(ISEVEN(ROUND(E28,5)* B28*10^2),ROUND(MOD(ROUND(E28,5)* B28*10^2,1),2)&lt;=0.5),ROUNDDOWN(ROUND(E28,5)* B28,2),ROUND(ROUND(E28,5)* B28,2))</f>
        <v>0</v>
      </c>
      <c r="G28" s="28">
        <f>IF(AND(ISEVEN(H28*10^2),ROUND(MOD(H28*10^2,1),2)&lt;=0.5),ROUNDDOWN(H28,2),ROUND(H28,2))</f>
        <v>0</v>
      </c>
      <c r="H28" s="28">
        <f>0 * F28</f>
        <v>0</v>
      </c>
    </row>
    <row r="29" spans="1:13" s="28" customFormat="1" ht="178.5" x14ac:dyDescent="0.2">
      <c r="A29" s="27" t="s">
        <v>43</v>
      </c>
      <c r="B29" s="35">
        <v>2</v>
      </c>
      <c r="C29" s="35" t="s">
        <v>25</v>
      </c>
      <c r="D29" s="36" t="s">
        <v>44</v>
      </c>
      <c r="E29" s="39"/>
      <c r="F29" s="38">
        <f>IF(AND(ISEVEN(ROUND(E29,5)* B29*10^2),ROUND(MOD(ROUND(E29,5)* B29*10^2,1),2)&lt;=0.5),ROUNDDOWN(ROUND(E29,5)* B29,2),ROUND(ROUND(E29,5)* B29,2))</f>
        <v>0</v>
      </c>
      <c r="G29" s="28">
        <f>IF(AND(ISEVEN(H29*10^2),ROUND(MOD(H29*10^2,1),2)&lt;=0.5),ROUNDDOWN(H29,2),ROUND(H29,2))</f>
        <v>0</v>
      </c>
      <c r="H29" s="28">
        <f>0 * F29</f>
        <v>0</v>
      </c>
    </row>
    <row r="30" spans="1:13" s="28" customFormat="1" ht="153" x14ac:dyDescent="0.2">
      <c r="A30" s="27" t="s">
        <v>45</v>
      </c>
      <c r="B30" s="35">
        <v>2</v>
      </c>
      <c r="C30" s="35" t="s">
        <v>25</v>
      </c>
      <c r="D30" s="36" t="s">
        <v>46</v>
      </c>
      <c r="E30" s="39"/>
      <c r="F30" s="38">
        <f>IF(AND(ISEVEN(ROUND(E30,5)* B30*10^2),ROUND(MOD(ROUND(E30,5)* B30*10^2,1),2)&lt;=0.5),ROUNDDOWN(ROUND(E30,5)* B30,2),ROUND(ROUND(E30,5)* B30,2))</f>
        <v>0</v>
      </c>
      <c r="G30" s="28">
        <f>IF(AND(ISEVEN(H30*10^2),ROUND(MOD(H30*10^2,1),2)&lt;=0.5),ROUNDDOWN(H30,2),ROUND(H30,2))</f>
        <v>0</v>
      </c>
      <c r="H30" s="28">
        <f>0 * F30</f>
        <v>0</v>
      </c>
    </row>
    <row r="31" spans="1:13" s="28" customFormat="1" ht="318.75" x14ac:dyDescent="0.2">
      <c r="A31" s="27" t="s">
        <v>47</v>
      </c>
      <c r="B31" s="35">
        <v>8</v>
      </c>
      <c r="C31" s="35" t="s">
        <v>25</v>
      </c>
      <c r="D31" s="36" t="s">
        <v>48</v>
      </c>
      <c r="E31" s="39"/>
      <c r="F31" s="38">
        <f>IF(AND(ISEVEN(ROUND(E31,5)* B31*10^2),ROUND(MOD(ROUND(E31,5)* B31*10^2,1),2)&lt;=0.5),ROUNDDOWN(ROUND(E31,5)* B31,2),ROUND(ROUND(E31,5)* B31,2))</f>
        <v>0</v>
      </c>
      <c r="G31" s="28">
        <f>IF(AND(ISEVEN(H31*10^2),ROUND(MOD(H31*10^2,1),2)&lt;=0.5),ROUNDDOWN(H31,2),ROUND(H31,2))</f>
        <v>0</v>
      </c>
      <c r="H31" s="28">
        <f>0 * F31</f>
        <v>0</v>
      </c>
    </row>
    <row r="32" spans="1:13" s="28" customFormat="1" ht="191.25" x14ac:dyDescent="0.2">
      <c r="A32" s="27" t="s">
        <v>49</v>
      </c>
      <c r="B32" s="35">
        <v>44.68</v>
      </c>
      <c r="C32" s="35" t="s">
        <v>16</v>
      </c>
      <c r="D32" s="36" t="s">
        <v>50</v>
      </c>
      <c r="E32" s="39"/>
      <c r="F32" s="38">
        <f>IF(AND(ISEVEN(ROUND(E32,5)* B32*10^2),ROUND(MOD(ROUND(E32,5)* B32*10^2,1),2)&lt;=0.5),ROUNDDOWN(ROUND(E32,5)* B32,2),ROUND(ROUND(E32,5)* B32,2))</f>
        <v>0</v>
      </c>
      <c r="G32" s="28">
        <f>IF(AND(ISEVEN(H32*10^2),ROUND(MOD(H32*10^2,1),2)&lt;=0.5),ROUNDDOWN(H32,2),ROUND(H32,2))</f>
        <v>0</v>
      </c>
      <c r="H32" s="28">
        <f>0 * F32</f>
        <v>0</v>
      </c>
    </row>
    <row r="33" spans="1:8" s="28" customFormat="1" ht="293.25" x14ac:dyDescent="0.2">
      <c r="A33" s="27" t="s">
        <v>51</v>
      </c>
      <c r="B33" s="35">
        <v>1</v>
      </c>
      <c r="C33" s="35" t="s">
        <v>25</v>
      </c>
      <c r="D33" s="36" t="s">
        <v>52</v>
      </c>
      <c r="E33" s="39"/>
      <c r="F33" s="38">
        <f>IF(AND(ISEVEN(ROUND(E33,5)* B33*10^2),ROUND(MOD(ROUND(E33,5)* B33*10^2,1),2)&lt;=0.5),ROUNDDOWN(ROUND(E33,5)* B33,2),ROUND(ROUND(E33,5)* B33,2))</f>
        <v>0</v>
      </c>
      <c r="G33" s="28">
        <f>IF(AND(ISEVEN(H33*10^2),ROUND(MOD(H33*10^2,1),2)&lt;=0.5),ROUNDDOWN(H33,2),ROUND(H33,2))</f>
        <v>0</v>
      </c>
      <c r="H33" s="28">
        <f>0 * F33</f>
        <v>0</v>
      </c>
    </row>
    <row r="34" spans="1:8" s="28" customFormat="1" ht="293.25" x14ac:dyDescent="0.2">
      <c r="A34" s="27" t="s">
        <v>53</v>
      </c>
      <c r="B34" s="35">
        <v>2</v>
      </c>
      <c r="C34" s="35" t="s">
        <v>25</v>
      </c>
      <c r="D34" s="36" t="s">
        <v>54</v>
      </c>
      <c r="E34" s="39"/>
      <c r="F34" s="38">
        <f>IF(AND(ISEVEN(ROUND(E34,5)* B34*10^2),ROUND(MOD(ROUND(E34,5)* B34*10^2,1),2)&lt;=0.5),ROUNDDOWN(ROUND(E34,5)* B34,2),ROUND(ROUND(E34,5)* B34,2))</f>
        <v>0</v>
      </c>
      <c r="G34" s="28">
        <f>IF(AND(ISEVEN(H34*10^2),ROUND(MOD(H34*10^2,1),2)&lt;=0.5),ROUNDDOWN(H34,2),ROUND(H34,2))</f>
        <v>0</v>
      </c>
      <c r="H34" s="28">
        <f>0 * F34</f>
        <v>0</v>
      </c>
    </row>
    <row r="35" spans="1:8" s="28" customFormat="1" ht="293.25" x14ac:dyDescent="0.2">
      <c r="A35" s="27" t="s">
        <v>55</v>
      </c>
      <c r="B35" s="35">
        <v>8</v>
      </c>
      <c r="C35" s="35" t="s">
        <v>25</v>
      </c>
      <c r="D35" s="36" t="s">
        <v>56</v>
      </c>
      <c r="E35" s="39"/>
      <c r="F35" s="38">
        <f>IF(AND(ISEVEN(ROUND(E35,5)* B35*10^2),ROUND(MOD(ROUND(E35,5)* B35*10^2,1),2)&lt;=0.5),ROUNDDOWN(ROUND(E35,5)* B35,2),ROUND(ROUND(E35,5)* B35,2))</f>
        <v>0</v>
      </c>
      <c r="G35" s="28">
        <f>IF(AND(ISEVEN(H35*10^2),ROUND(MOD(H35*10^2,1),2)&lt;=0.5),ROUNDDOWN(H35,2),ROUND(H35,2))</f>
        <v>0</v>
      </c>
      <c r="H35" s="28">
        <f>0 * F35</f>
        <v>0</v>
      </c>
    </row>
    <row r="36" spans="1:8" s="28" customFormat="1" ht="293.25" x14ac:dyDescent="0.2">
      <c r="A36" s="27" t="s">
        <v>57</v>
      </c>
      <c r="B36" s="35">
        <v>3</v>
      </c>
      <c r="C36" s="35" t="s">
        <v>25</v>
      </c>
      <c r="D36" s="36" t="s">
        <v>58</v>
      </c>
      <c r="E36" s="39"/>
      <c r="F36" s="38">
        <f>IF(AND(ISEVEN(ROUND(E36,5)* B36*10^2),ROUND(MOD(ROUND(E36,5)* B36*10^2,1),2)&lt;=0.5),ROUNDDOWN(ROUND(E36,5)* B36,2),ROUND(ROUND(E36,5)* B36,2))</f>
        <v>0</v>
      </c>
      <c r="G36" s="28">
        <f>IF(AND(ISEVEN(H36*10^2),ROUND(MOD(H36*10^2,1),2)&lt;=0.5),ROUNDDOWN(H36,2),ROUND(H36,2))</f>
        <v>0</v>
      </c>
      <c r="H36" s="28">
        <f>0 * F36</f>
        <v>0</v>
      </c>
    </row>
    <row r="37" spans="1:8" s="28" customFormat="1" ht="165.75" x14ac:dyDescent="0.2">
      <c r="A37" s="27" t="s">
        <v>59</v>
      </c>
      <c r="B37" s="35">
        <v>2</v>
      </c>
      <c r="C37" s="35" t="s">
        <v>25</v>
      </c>
      <c r="D37" s="36" t="s">
        <v>60</v>
      </c>
      <c r="E37" s="39"/>
      <c r="F37" s="38">
        <f>IF(AND(ISEVEN(ROUND(E37,5)* B37*10^2),ROUND(MOD(ROUND(E37,5)* B37*10^2,1),2)&lt;=0.5),ROUNDDOWN(ROUND(E37,5)* B37,2),ROUND(ROUND(E37,5)* B37,2))</f>
        <v>0</v>
      </c>
      <c r="G37" s="28">
        <f>IF(AND(ISEVEN(H37*10^2),ROUND(MOD(H37*10^2,1),2)&lt;=0.5),ROUNDDOWN(H37,2),ROUND(H37,2))</f>
        <v>0</v>
      </c>
      <c r="H37" s="28">
        <f>0 * F37</f>
        <v>0</v>
      </c>
    </row>
    <row r="38" spans="1:8" s="28" customFormat="1" ht="165.75" x14ac:dyDescent="0.2">
      <c r="A38" s="27" t="s">
        <v>61</v>
      </c>
      <c r="B38" s="35">
        <v>1</v>
      </c>
      <c r="C38" s="35" t="s">
        <v>25</v>
      </c>
      <c r="D38" s="36" t="s">
        <v>62</v>
      </c>
      <c r="E38" s="39"/>
      <c r="F38" s="38">
        <f>IF(AND(ISEVEN(ROUND(E38,5)* B38*10^2),ROUND(MOD(ROUND(E38,5)* B38*10^2,1),2)&lt;=0.5),ROUNDDOWN(ROUND(E38,5)* B38,2),ROUND(ROUND(E38,5)* B38,2))</f>
        <v>0</v>
      </c>
      <c r="G38" s="28">
        <f>IF(AND(ISEVEN(H38*10^2),ROUND(MOD(H38*10^2,1),2)&lt;=0.5),ROUNDDOWN(H38,2),ROUND(H38,2))</f>
        <v>0</v>
      </c>
      <c r="H38" s="28">
        <f>0 * F38</f>
        <v>0</v>
      </c>
    </row>
    <row r="39" spans="1:8" s="28" customFormat="1" ht="165.75" x14ac:dyDescent="0.2">
      <c r="A39" s="27" t="s">
        <v>63</v>
      </c>
      <c r="B39" s="35">
        <v>1</v>
      </c>
      <c r="C39" s="35" t="s">
        <v>25</v>
      </c>
      <c r="D39" s="36" t="s">
        <v>64</v>
      </c>
      <c r="E39" s="39"/>
      <c r="F39" s="38">
        <f>IF(AND(ISEVEN(ROUND(E39,5)* B39*10^2),ROUND(MOD(ROUND(E39,5)* B39*10^2,1),2)&lt;=0.5),ROUNDDOWN(ROUND(E39,5)* B39,2),ROUND(ROUND(E39,5)* B39,2))</f>
        <v>0</v>
      </c>
      <c r="G39" s="28">
        <f>IF(AND(ISEVEN(H39*10^2),ROUND(MOD(H39*10^2,1),2)&lt;=0.5),ROUNDDOWN(H39,2),ROUND(H39,2))</f>
        <v>0</v>
      </c>
      <c r="H39" s="28">
        <f>0 * F39</f>
        <v>0</v>
      </c>
    </row>
    <row r="40" spans="1:8" s="28" customFormat="1" ht="165.75" x14ac:dyDescent="0.2">
      <c r="A40" s="27" t="s">
        <v>65</v>
      </c>
      <c r="B40" s="35">
        <v>2</v>
      </c>
      <c r="C40" s="35" t="s">
        <v>25</v>
      </c>
      <c r="D40" s="36" t="s">
        <v>66</v>
      </c>
      <c r="E40" s="39"/>
      <c r="F40" s="38">
        <f>IF(AND(ISEVEN(ROUND(E40,5)* B40*10^2),ROUND(MOD(ROUND(E40,5)* B40*10^2,1),2)&lt;=0.5),ROUNDDOWN(ROUND(E40,5)* B40,2),ROUND(ROUND(E40,5)* B40,2))</f>
        <v>0</v>
      </c>
      <c r="G40" s="28">
        <f>IF(AND(ISEVEN(H40*10^2),ROUND(MOD(H40*10^2,1),2)&lt;=0.5),ROUNDDOWN(H40,2),ROUND(H40,2))</f>
        <v>0</v>
      </c>
      <c r="H40" s="28">
        <f>0 * F40</f>
        <v>0</v>
      </c>
    </row>
    <row r="41" spans="1:8" s="28" customFormat="1" ht="153" x14ac:dyDescent="0.2">
      <c r="A41" s="27" t="s">
        <v>67</v>
      </c>
      <c r="B41" s="35">
        <v>2</v>
      </c>
      <c r="C41" s="35" t="s">
        <v>25</v>
      </c>
      <c r="D41" s="36" t="s">
        <v>68</v>
      </c>
      <c r="E41" s="39"/>
      <c r="F41" s="38">
        <f>IF(AND(ISEVEN(ROUND(E41,5)* B41*10^2),ROUND(MOD(ROUND(E41,5)* B41*10^2,1),2)&lt;=0.5),ROUNDDOWN(ROUND(E41,5)* B41,2),ROUND(ROUND(E41,5)* B41,2))</f>
        <v>0</v>
      </c>
      <c r="G41" s="28">
        <f>IF(AND(ISEVEN(H41*10^2),ROUND(MOD(H41*10^2,1),2)&lt;=0.5),ROUNDDOWN(H41,2),ROUND(H41,2))</f>
        <v>0</v>
      </c>
      <c r="H41" s="28">
        <f>0 * F41</f>
        <v>0</v>
      </c>
    </row>
    <row r="42" spans="1:8" s="28" customFormat="1" ht="153" x14ac:dyDescent="0.2">
      <c r="A42" s="27" t="s">
        <v>69</v>
      </c>
      <c r="B42" s="35">
        <v>1</v>
      </c>
      <c r="C42" s="35" t="s">
        <v>25</v>
      </c>
      <c r="D42" s="36" t="s">
        <v>70</v>
      </c>
      <c r="E42" s="39"/>
      <c r="F42" s="38">
        <f>IF(AND(ISEVEN(ROUND(E42,5)* B42*10^2),ROUND(MOD(ROUND(E42,5)* B42*10^2,1),2)&lt;=0.5),ROUNDDOWN(ROUND(E42,5)* B42,2),ROUND(ROUND(E42,5)* B42,2))</f>
        <v>0</v>
      </c>
      <c r="G42" s="28">
        <f>IF(AND(ISEVEN(H42*10^2),ROUND(MOD(H42*10^2,1),2)&lt;=0.5),ROUNDDOWN(H42,2),ROUND(H42,2))</f>
        <v>0</v>
      </c>
      <c r="H42" s="28">
        <f>0 * F42</f>
        <v>0</v>
      </c>
    </row>
    <row r="43" spans="1:8" s="28" customFormat="1" ht="165.75" x14ac:dyDescent="0.2">
      <c r="A43" s="27" t="s">
        <v>71</v>
      </c>
      <c r="B43" s="35">
        <v>1</v>
      </c>
      <c r="C43" s="35" t="s">
        <v>25</v>
      </c>
      <c r="D43" s="36" t="s">
        <v>72</v>
      </c>
      <c r="E43" s="39"/>
      <c r="F43" s="38">
        <f>IF(AND(ISEVEN(ROUND(E43,5)* B43*10^2),ROUND(MOD(ROUND(E43,5)* B43*10^2,1),2)&lt;=0.5),ROUNDDOWN(ROUND(E43,5)* B43,2),ROUND(ROUND(E43,5)* B43,2))</f>
        <v>0</v>
      </c>
      <c r="G43" s="28">
        <f>IF(AND(ISEVEN(H43*10^2),ROUND(MOD(H43*10^2,1),2)&lt;=0.5),ROUNDDOWN(H43,2),ROUND(H43,2))</f>
        <v>0</v>
      </c>
      <c r="H43" s="28">
        <f>0 * F43</f>
        <v>0</v>
      </c>
    </row>
    <row r="44" spans="1:8" s="28" customFormat="1" x14ac:dyDescent="0.2">
      <c r="A44" s="27"/>
      <c r="B44" s="35"/>
      <c r="C44" s="35"/>
      <c r="D44" s="36" t="s">
        <v>73</v>
      </c>
      <c r="E44" s="37"/>
      <c r="F44" s="38"/>
    </row>
    <row r="45" spans="1:8" s="28" customFormat="1" ht="127.5" x14ac:dyDescent="0.2">
      <c r="A45" s="27" t="s">
        <v>74</v>
      </c>
      <c r="B45" s="35">
        <v>40</v>
      </c>
      <c r="C45" s="35" t="s">
        <v>16</v>
      </c>
      <c r="D45" s="36" t="s">
        <v>75</v>
      </c>
      <c r="E45" s="39"/>
      <c r="F45" s="38">
        <f>IF(AND(ISEVEN(ROUND(E45,5)* B45*10^2),ROUND(MOD(ROUND(E45,5)* B45*10^2,1),2)&lt;=0.5),ROUNDDOWN(ROUND(E45,5)* B45,2),ROUND(ROUND(E45,5)* B45,2))</f>
        <v>0</v>
      </c>
      <c r="G45" s="28">
        <f>IF(AND(ISEVEN(H45*10^2),ROUND(MOD(H45*10^2,1),2)&lt;=0.5),ROUNDDOWN(H45,2),ROUND(H45,2))</f>
        <v>0</v>
      </c>
      <c r="H45" s="28">
        <f>0 * F45</f>
        <v>0</v>
      </c>
    </row>
    <row r="46" spans="1:8" s="28" customFormat="1" ht="51" x14ac:dyDescent="0.2">
      <c r="A46" s="27" t="s">
        <v>76</v>
      </c>
      <c r="B46" s="35">
        <v>66.3</v>
      </c>
      <c r="C46" s="35" t="s">
        <v>77</v>
      </c>
      <c r="D46" s="36" t="s">
        <v>78</v>
      </c>
      <c r="E46" s="39"/>
      <c r="F46" s="38">
        <f>IF(AND(ISEVEN(ROUND(E46,5)* B46*10^2),ROUND(MOD(ROUND(E46,5)* B46*10^2,1),2)&lt;=0.5),ROUNDDOWN(ROUND(E46,5)* B46,2),ROUND(ROUND(E46,5)* B46,2))</f>
        <v>0</v>
      </c>
      <c r="G46" s="28">
        <f>IF(AND(ISEVEN(H46*10^2),ROUND(MOD(H46*10^2,1),2)&lt;=0.5),ROUNDDOWN(H46,2),ROUND(H46,2))</f>
        <v>0</v>
      </c>
      <c r="H46" s="28">
        <f>0 * F46</f>
        <v>0</v>
      </c>
    </row>
    <row r="47" spans="1:8" s="41" customFormat="1" ht="27.95" customHeight="1" x14ac:dyDescent="0.2">
      <c r="A47" s="40"/>
      <c r="B47" s="42"/>
      <c r="C47" s="43"/>
      <c r="D47" s="44"/>
      <c r="E47" s="45" t="s">
        <v>79</v>
      </c>
      <c r="F47" s="46">
        <f>SUM(F14:F46)</f>
        <v>0</v>
      </c>
    </row>
    <row r="48" spans="1:8" s="41" customFormat="1" ht="27.95" customHeight="1" x14ac:dyDescent="0.2">
      <c r="A48" s="40"/>
      <c r="B48" s="42"/>
      <c r="C48" s="43"/>
      <c r="D48" s="44"/>
      <c r="E48" s="45" t="s">
        <v>80</v>
      </c>
      <c r="F48" s="46">
        <f>ROUND(F47* 0.21, 2)</f>
        <v>0</v>
      </c>
    </row>
    <row r="49" spans="1:6" s="41" customFormat="1" ht="27.95" customHeight="1" x14ac:dyDescent="0.2">
      <c r="A49" s="40"/>
      <c r="B49" s="42"/>
      <c r="C49" s="43"/>
      <c r="D49" s="44"/>
      <c r="E49" s="45" t="s">
        <v>81</v>
      </c>
      <c r="F49" s="46">
        <f>SUM(F47:F48)</f>
        <v>0</v>
      </c>
    </row>
    <row r="53" spans="1:6" ht="51" customHeight="1" x14ac:dyDescent="0.2">
      <c r="B53" s="48" t="s">
        <v>83</v>
      </c>
      <c r="C53" s="48"/>
      <c r="D53" s="48"/>
      <c r="E53" s="48"/>
      <c r="F53" s="48"/>
    </row>
    <row r="55" spans="1:6" x14ac:dyDescent="0.2">
      <c r="F55" s="49" t="s">
        <v>84</v>
      </c>
    </row>
    <row r="56" spans="1:6" x14ac:dyDescent="0.2">
      <c r="F56" s="50" t="s">
        <v>85</v>
      </c>
    </row>
  </sheetData>
  <sheetProtection algorithmName="SHA-512" hashValue="DipCmPJp60tHHO2Ydoa3ES8ooABTnepR4T/pjZJlVXLd3aDMlViUOHYpwggQDVUPkEQYg5K7QfllW2hIeDgHxQ==" saltValue="ATm04AAon9f8RWoXBDYwTg==" spinCount="100000" sheet="1" objects="1" scenarios="1" formatRows="0" selectLockedCells="1"/>
  <mergeCells count="5">
    <mergeCell ref="B9:F9"/>
    <mergeCell ref="B5:F5"/>
    <mergeCell ref="B8:C8"/>
    <mergeCell ref="B7:F7"/>
    <mergeCell ref="B53:F53"/>
  </mergeCells>
  <phoneticPr fontId="0" type="noConversion"/>
  <conditionalFormatting sqref="F10:F52 F2:F4 F54: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2020-08-24T06:31:54Z</dcterms:modified>
</cp:coreProperties>
</file>