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240" yWindow="90" windowWidth="18780" windowHeight="13020"/>
  </bookViews>
  <sheets>
    <sheet name="Hoja1" sheetId="1" r:id="rId1"/>
  </sheets>
  <definedNames>
    <definedName name="_xlnm.Print_Titles" localSheetId="0">Hoja1!$1:$1</definedName>
  </definedNames>
  <calcPr calcId="162913"/>
</workbook>
</file>

<file path=xl/calcChain.xml><?xml version="1.0" encoding="utf-8"?>
<calcChain xmlns="http://schemas.openxmlformats.org/spreadsheetml/2006/main">
  <c r="B8" i="1" l="1"/>
  <c r="F121" i="1"/>
  <c r="F120" i="1"/>
  <c r="F119" i="1"/>
  <c r="G118" i="1"/>
  <c r="H118" i="1"/>
  <c r="F118" i="1"/>
  <c r="G117" i="1"/>
  <c r="H117" i="1"/>
  <c r="F117" i="1"/>
  <c r="G116" i="1"/>
  <c r="H116" i="1"/>
  <c r="F116" i="1"/>
  <c r="G115" i="1"/>
  <c r="H115" i="1"/>
  <c r="F115" i="1"/>
  <c r="G114" i="1"/>
  <c r="H114" i="1"/>
  <c r="F114" i="1"/>
  <c r="G113" i="1"/>
  <c r="H113" i="1"/>
  <c r="F113" i="1"/>
  <c r="G112" i="1"/>
  <c r="H112" i="1"/>
  <c r="F112" i="1"/>
  <c r="G111" i="1"/>
  <c r="H111" i="1"/>
  <c r="F111" i="1"/>
  <c r="G110" i="1"/>
  <c r="H110" i="1"/>
  <c r="F110" i="1"/>
  <c r="G109" i="1"/>
  <c r="H109" i="1"/>
  <c r="F109" i="1"/>
  <c r="G108" i="1"/>
  <c r="H108" i="1"/>
  <c r="F108" i="1"/>
  <c r="G107" i="1"/>
  <c r="H107" i="1"/>
  <c r="F107" i="1"/>
  <c r="G106" i="1"/>
  <c r="H106" i="1"/>
  <c r="F106" i="1"/>
  <c r="G105" i="1"/>
  <c r="H105" i="1"/>
  <c r="F105" i="1"/>
  <c r="G104" i="1"/>
  <c r="H104" i="1"/>
  <c r="F104" i="1"/>
  <c r="G103" i="1"/>
  <c r="H103" i="1"/>
  <c r="F103" i="1"/>
  <c r="G102" i="1"/>
  <c r="H102" i="1"/>
  <c r="F102" i="1"/>
  <c r="G101" i="1"/>
  <c r="H101" i="1"/>
  <c r="F101" i="1"/>
  <c r="G100" i="1"/>
  <c r="H100" i="1"/>
  <c r="F100" i="1"/>
  <c r="G99" i="1"/>
  <c r="H99" i="1"/>
  <c r="F99" i="1"/>
  <c r="G98" i="1"/>
  <c r="H98" i="1"/>
  <c r="F98" i="1"/>
  <c r="G97" i="1"/>
  <c r="H97" i="1"/>
  <c r="F97" i="1"/>
  <c r="G96" i="1"/>
  <c r="H96" i="1"/>
  <c r="F96" i="1"/>
  <c r="G95" i="1"/>
  <c r="H95" i="1"/>
  <c r="F95" i="1"/>
  <c r="G94" i="1"/>
  <c r="H94" i="1"/>
  <c r="F94" i="1"/>
  <c r="G93" i="1"/>
  <c r="H93" i="1"/>
  <c r="F93" i="1"/>
  <c r="G92" i="1"/>
  <c r="H92" i="1"/>
  <c r="F92" i="1"/>
  <c r="G91" i="1"/>
  <c r="H91" i="1"/>
  <c r="F91" i="1"/>
  <c r="F86" i="1"/>
  <c r="F85" i="1"/>
  <c r="F84" i="1"/>
  <c r="G83" i="1"/>
  <c r="H83" i="1"/>
  <c r="F83" i="1"/>
  <c r="G82" i="1"/>
  <c r="H82" i="1"/>
  <c r="F82" i="1"/>
  <c r="G81" i="1"/>
  <c r="H81" i="1"/>
  <c r="F81" i="1"/>
  <c r="G80" i="1"/>
  <c r="H80" i="1"/>
  <c r="F80" i="1"/>
  <c r="G79" i="1"/>
  <c r="H79" i="1"/>
  <c r="F79" i="1"/>
  <c r="G78" i="1"/>
  <c r="H78" i="1"/>
  <c r="F78" i="1"/>
  <c r="G77" i="1"/>
  <c r="H77" i="1"/>
  <c r="F77" i="1"/>
  <c r="G76" i="1"/>
  <c r="H76" i="1"/>
  <c r="F76" i="1"/>
  <c r="G75" i="1"/>
  <c r="H75" i="1"/>
  <c r="F75" i="1"/>
  <c r="G74" i="1"/>
  <c r="H74" i="1"/>
  <c r="F74" i="1"/>
  <c r="G73" i="1"/>
  <c r="H73" i="1"/>
  <c r="F73" i="1"/>
  <c r="G72" i="1"/>
  <c r="H72" i="1"/>
  <c r="F72" i="1"/>
  <c r="G71" i="1"/>
  <c r="H71" i="1"/>
  <c r="F71" i="1"/>
  <c r="G70" i="1"/>
  <c r="H70" i="1"/>
  <c r="F70" i="1"/>
  <c r="G69" i="1"/>
  <c r="H69" i="1"/>
  <c r="F69" i="1"/>
  <c r="G68" i="1"/>
  <c r="H68" i="1"/>
  <c r="F68" i="1"/>
  <c r="G67" i="1"/>
  <c r="H67" i="1"/>
  <c r="F67" i="1"/>
  <c r="G66" i="1"/>
  <c r="H66" i="1"/>
  <c r="F66" i="1"/>
  <c r="G65" i="1"/>
  <c r="H65" i="1"/>
  <c r="F65" i="1"/>
  <c r="G64" i="1"/>
  <c r="H64" i="1"/>
  <c r="F64" i="1"/>
  <c r="G63" i="1"/>
  <c r="H63" i="1"/>
  <c r="F63" i="1"/>
  <c r="G62" i="1"/>
  <c r="H62" i="1"/>
  <c r="F62" i="1"/>
  <c r="G61" i="1"/>
  <c r="H61" i="1"/>
  <c r="F61" i="1"/>
  <c r="G60" i="1"/>
  <c r="H60" i="1"/>
  <c r="F60" i="1"/>
  <c r="G59" i="1"/>
  <c r="H59" i="1"/>
  <c r="F59" i="1"/>
  <c r="G58" i="1"/>
  <c r="H58" i="1"/>
  <c r="F58" i="1"/>
  <c r="G57" i="1"/>
  <c r="H57" i="1"/>
  <c r="F57" i="1"/>
  <c r="G56" i="1"/>
  <c r="H56" i="1"/>
  <c r="F56" i="1"/>
  <c r="G55" i="1"/>
  <c r="H55" i="1"/>
  <c r="F55" i="1"/>
  <c r="G54" i="1"/>
  <c r="H54" i="1"/>
  <c r="F54" i="1"/>
  <c r="G53" i="1"/>
  <c r="H53" i="1"/>
  <c r="F53" i="1"/>
  <c r="G52" i="1"/>
  <c r="H52" i="1"/>
  <c r="F52" i="1"/>
  <c r="G51" i="1"/>
  <c r="H51" i="1"/>
  <c r="F51" i="1"/>
  <c r="G50" i="1"/>
  <c r="H50" i="1"/>
  <c r="F50" i="1"/>
  <c r="G49" i="1"/>
  <c r="H49" i="1"/>
  <c r="F49" i="1"/>
  <c r="G48" i="1"/>
  <c r="H48" i="1"/>
  <c r="F48" i="1"/>
  <c r="G47" i="1"/>
  <c r="H47" i="1"/>
  <c r="F47" i="1"/>
  <c r="G46" i="1"/>
  <c r="H46" i="1"/>
  <c r="F46" i="1"/>
  <c r="G45" i="1"/>
  <c r="H45" i="1"/>
  <c r="F45" i="1"/>
  <c r="G44" i="1"/>
  <c r="H44" i="1"/>
  <c r="F44" i="1"/>
  <c r="G43" i="1"/>
  <c r="H43" i="1"/>
  <c r="F43" i="1"/>
  <c r="G42" i="1"/>
  <c r="H42" i="1"/>
  <c r="F42" i="1"/>
  <c r="G41" i="1"/>
  <c r="H41" i="1"/>
  <c r="F41" i="1"/>
  <c r="G40" i="1"/>
  <c r="H40" i="1"/>
  <c r="F40" i="1"/>
  <c r="G39" i="1"/>
  <c r="H39" i="1"/>
  <c r="F39" i="1"/>
  <c r="G38" i="1"/>
  <c r="H38" i="1"/>
  <c r="F38" i="1"/>
  <c r="G37" i="1"/>
  <c r="H37" i="1"/>
  <c r="F37" i="1"/>
  <c r="G36" i="1"/>
  <c r="H36" i="1"/>
  <c r="F36" i="1"/>
  <c r="G35" i="1"/>
  <c r="H35" i="1"/>
  <c r="F35" i="1"/>
  <c r="G34" i="1"/>
  <c r="H34" i="1"/>
  <c r="F34" i="1"/>
  <c r="G33" i="1"/>
  <c r="H33" i="1"/>
  <c r="F33" i="1"/>
  <c r="G32" i="1"/>
  <c r="H32" i="1"/>
  <c r="F32" i="1"/>
  <c r="G31" i="1"/>
  <c r="H31" i="1"/>
  <c r="F31" i="1"/>
  <c r="G30" i="1"/>
  <c r="H30" i="1"/>
  <c r="F30" i="1"/>
  <c r="G29" i="1"/>
  <c r="H29" i="1"/>
  <c r="F29" i="1"/>
  <c r="G28" i="1"/>
  <c r="H28" i="1"/>
  <c r="F28" i="1"/>
  <c r="G27" i="1"/>
  <c r="H27" i="1"/>
  <c r="F27" i="1"/>
  <c r="G26" i="1"/>
  <c r="H26" i="1"/>
  <c r="F26" i="1"/>
  <c r="G25" i="1"/>
  <c r="H25" i="1"/>
  <c r="F25" i="1"/>
  <c r="G24" i="1"/>
  <c r="H24" i="1"/>
  <c r="F24" i="1"/>
  <c r="G23" i="1"/>
  <c r="H23" i="1"/>
  <c r="F23" i="1"/>
  <c r="G22" i="1"/>
  <c r="H22" i="1"/>
  <c r="F22" i="1"/>
  <c r="G21" i="1"/>
  <c r="H21" i="1"/>
  <c r="F21" i="1"/>
  <c r="G20" i="1"/>
  <c r="H20" i="1"/>
  <c r="F20" i="1"/>
  <c r="G19" i="1"/>
  <c r="H19" i="1"/>
  <c r="F19" i="1"/>
  <c r="G18" i="1"/>
  <c r="H18" i="1"/>
  <c r="F18" i="1"/>
  <c r="G17" i="1"/>
  <c r="H17" i="1"/>
  <c r="F17" i="1"/>
  <c r="G16" i="1"/>
  <c r="H16" i="1"/>
  <c r="F16" i="1"/>
  <c r="G15" i="1"/>
  <c r="H15" i="1"/>
  <c r="F15" i="1"/>
</calcChain>
</file>

<file path=xl/sharedStrings.xml><?xml version="1.0" encoding="utf-8"?>
<sst xmlns="http://schemas.openxmlformats.org/spreadsheetml/2006/main" count="319" uniqueCount="223">
  <si>
    <t>ANEJO I</t>
  </si>
  <si>
    <t xml:space="preserve">CRITERIOS EVALUABLES DE FORMA AUTOMÁTICA MEDIANTE FÓRMULAS </t>
  </si>
  <si>
    <t>De acuerdo con el siguiente cuadro de unidades y precios:</t>
  </si>
  <si>
    <t>CUADRO DE UNIDADES Y PRECIOS</t>
  </si>
  <si>
    <t>TSA0070096</t>
  </si>
  <si>
    <r>
      <t>El que suscribe D._                              _ domiciliado en _                        _, calle _                        _ y D.N.I. nº_           _ en su propio nombre, o en representación de _                                  _, con N.I.F._          _ con domicilio en _                                    _, calle _                             _  enterado de las condiciones y requisitos que se exigen para la adjudicación del contrato de '</t>
    </r>
    <r>
      <rPr>
        <b/>
        <sz val="10"/>
        <rFont val="Arial"/>
        <family val="2"/>
      </rPr>
      <t>PEDIDO ABIERTO DE MATERIALES DE CONSTRUCCIÓN Y TABIQUERÍA PARA LA OBRA DE PUESTA EN USO DEL PALACIO DE CONGRESOS DE CÓRDOBA FASE II' Ref.: TSA0070096</t>
    </r>
    <r>
      <rPr>
        <sz val="10"/>
        <rFont val="Arial"/>
        <family val="2"/>
      </rPr>
      <t>, se compromete en nombre propio o de la empresa a que representa, a prestar el objeto del presente pliego por un importe total de:</t>
    </r>
  </si>
  <si>
    <t>Lote 1: MATERIALES DE CONSTRUCCIÓN</t>
  </si>
  <si>
    <t>Nº Uds. Estimad.</t>
  </si>
  <si>
    <t>Ud.</t>
  </si>
  <si>
    <t>Descripción</t>
  </si>
  <si>
    <t>Precio unit. (IVA no incluido)</t>
  </si>
  <si>
    <t>Importe (IVA no incluido)</t>
  </si>
  <si>
    <t>257521</t>
  </si>
  <si>
    <t>m3</t>
  </si>
  <si>
    <t>Arena (p.o)</t>
  </si>
  <si>
    <t>257522</t>
  </si>
  <si>
    <t>kg</t>
  </si>
  <si>
    <t>Arena (p.o) en sacos de 25 kg</t>
  </si>
  <si>
    <t>257523</t>
  </si>
  <si>
    <t>Arena de miga cribada (p.o) en sacos</t>
  </si>
  <si>
    <t>257524</t>
  </si>
  <si>
    <t>Cal aérea apagada en polvos (p.o) en sacos</t>
  </si>
  <si>
    <t>257525</t>
  </si>
  <si>
    <t>Cal viva (p.o) en sacos</t>
  </si>
  <si>
    <t>257526</t>
  </si>
  <si>
    <t>Cemento blanco BL-V/22,5 (p.o) en sacos</t>
  </si>
  <si>
    <t>257528</t>
  </si>
  <si>
    <t>Cemento CEM II/A-V 42,5 R (p.o) en sacos</t>
  </si>
  <si>
    <t>257529</t>
  </si>
  <si>
    <t>Cemento CEM II/B-M 32,5 (p.o) en sacos</t>
  </si>
  <si>
    <t>257530</t>
  </si>
  <si>
    <t>Grava 20/40 (p.o)</t>
  </si>
  <si>
    <t>257531</t>
  </si>
  <si>
    <t>Garbancillo especial 6/12 mm (p.o)</t>
  </si>
  <si>
    <t>257532</t>
  </si>
  <si>
    <t>Pasta de juntas (p.o)</t>
  </si>
  <si>
    <t>257533</t>
  </si>
  <si>
    <t>Lechada blanca CG1 (p.o) en sacos</t>
  </si>
  <si>
    <t>257534</t>
  </si>
  <si>
    <t>Mortero de reparación para espesor hasta 2 cm (p.o) en sacos</t>
  </si>
  <si>
    <t>257535</t>
  </si>
  <si>
    <t>Mortero revoco capa fina (p.o) en sacos</t>
  </si>
  <si>
    <t>257536</t>
  </si>
  <si>
    <t>Perlita (p.o) en sacos</t>
  </si>
  <si>
    <t>257537</t>
  </si>
  <si>
    <t>Yeso negro (p.o) en sacos</t>
  </si>
  <si>
    <t>257538</t>
  </si>
  <si>
    <t>Adhesivo cementoso int.s/morteros C1 (p.o) en sacos</t>
  </si>
  <si>
    <t>257539</t>
  </si>
  <si>
    <t>Mortero de cola (p.o) en sacos</t>
  </si>
  <si>
    <t>257540</t>
  </si>
  <si>
    <t>ud</t>
  </si>
  <si>
    <t xml:space="preserve">Resina de inyección taco químico en cartuchos_x000D_
</t>
  </si>
  <si>
    <t>257541</t>
  </si>
  <si>
    <t>m2</t>
  </si>
  <si>
    <t>Banda de neopreno</t>
  </si>
  <si>
    <t>257542</t>
  </si>
  <si>
    <t>Emulsión asfática (p.o)</t>
  </si>
  <si>
    <t>257543</t>
  </si>
  <si>
    <t>Fieltro geotextil Danofelt PY-200 gr/m2 o equivalente características técnicas</t>
  </si>
  <si>
    <t>257544</t>
  </si>
  <si>
    <t>Emulsión asfática de base acuosa (p.o)</t>
  </si>
  <si>
    <t>257545</t>
  </si>
  <si>
    <t>Geotextil de polipropileno de 200 g/m2</t>
  </si>
  <si>
    <t>257546</t>
  </si>
  <si>
    <t>Geotextil de polipropileno de 125 g/m2</t>
  </si>
  <si>
    <t>257547</t>
  </si>
  <si>
    <t>Geotextil de polipropileno de 160 g/m2</t>
  </si>
  <si>
    <t>257548</t>
  </si>
  <si>
    <t>Lámina asfática betún elastómetor 4kg/m2 (p.o)</t>
  </si>
  <si>
    <t>257549</t>
  </si>
  <si>
    <t>Lámina asfáltica de betún plastómero Esterdan 30 P Pol o equivalente caracteríticas técnicas, con armadura de fieltro de poliéster reforzado</t>
  </si>
  <si>
    <t>257550</t>
  </si>
  <si>
    <t>lámina asfáltica de betún plastómero Glasdan 40/GP ERF Elast Gris (negro) o equivalentes características técnicas, con armadura de fieltro de fibra de vidrio, autoprotegida con gránulos de pizarra.</t>
  </si>
  <si>
    <t>257551</t>
  </si>
  <si>
    <t>lámina de polietileno 0,5 mm (p.o)</t>
  </si>
  <si>
    <t>257552</t>
  </si>
  <si>
    <t>Lámina nodular drenante polietileno (HDPE) 4,8l/s·m - 180 kN/mm2</t>
  </si>
  <si>
    <t>257554</t>
  </si>
  <si>
    <t>Poliestireno extrusionado de 30 kg/m3 de 4 cm</t>
  </si>
  <si>
    <t>257555</t>
  </si>
  <si>
    <t>Adhesivo int/ext. C2 (p.o) en sacos</t>
  </si>
  <si>
    <t>257556</t>
  </si>
  <si>
    <t>l</t>
  </si>
  <si>
    <t>Adhesivo  tipo D3 (antihumedad) en botes</t>
  </si>
  <si>
    <t>257560</t>
  </si>
  <si>
    <t>Membrana betún modif. arm. doble polietileno 4 mm (p.o.)</t>
  </si>
  <si>
    <t>257561</t>
  </si>
  <si>
    <t>Pegamento para madera (p.o) en botes</t>
  </si>
  <si>
    <t>257562</t>
  </si>
  <si>
    <t>Abrazaderas de acero galvanizado d=120 mm</t>
  </si>
  <si>
    <t>257563</t>
  </si>
  <si>
    <t>Alambre de atar nº 8 (p.o)</t>
  </si>
  <si>
    <t>257564</t>
  </si>
  <si>
    <t>ml</t>
  </si>
  <si>
    <t>Abardilla piedra natural ancho aprox, 45 cm y espesor 2 mm</t>
  </si>
  <si>
    <t>257565</t>
  </si>
  <si>
    <t>m</t>
  </si>
  <si>
    <t>Bajante acero galvanizado d=120 mm y e=0,6 mm</t>
  </si>
  <si>
    <t>257566</t>
  </si>
  <si>
    <t>Canal derenaje hormigón polímero prefabricado con rejilla de acero inoxidable</t>
  </si>
  <si>
    <t>257567</t>
  </si>
  <si>
    <t>Canaleta hormigón polimero 1000x135x150 con rejilla fundición</t>
  </si>
  <si>
    <t>257568</t>
  </si>
  <si>
    <t>Canalón acero galvanizado circular 250x,0,6 mm</t>
  </si>
  <si>
    <t>257569</t>
  </si>
  <si>
    <t>Canalón chapa galvanizada des. 100 cm</t>
  </si>
  <si>
    <t>257570</t>
  </si>
  <si>
    <t>Cazoleta sifónica PVC d=160 mm</t>
  </si>
  <si>
    <t>257571</t>
  </si>
  <si>
    <t>Chapa de acero inoxidable 18/8 1,5 mm</t>
  </si>
  <si>
    <t>257572</t>
  </si>
  <si>
    <t>cinta antideslizante de 40 mm</t>
  </si>
  <si>
    <t>257573</t>
  </si>
  <si>
    <t>Colector de saneamiento colgado de PVC liso color gris, 125 mm</t>
  </si>
  <si>
    <t>257574</t>
  </si>
  <si>
    <t>Lubricante tubos PVC junta elástica en botes</t>
  </si>
  <si>
    <t>258728</t>
  </si>
  <si>
    <t>Malla tipo gallinero</t>
  </si>
  <si>
    <t>257576</t>
  </si>
  <si>
    <t>Manguito H-H PVC s/tope junta elástica d=160 mm</t>
  </si>
  <si>
    <t>257577</t>
  </si>
  <si>
    <t>Palomilla acero galvanizado circular 250x25x4 mm</t>
  </si>
  <si>
    <t>257578</t>
  </si>
  <si>
    <t>Puntas acero</t>
  </si>
  <si>
    <t>257579</t>
  </si>
  <si>
    <t>Rasillon cerámico m-h 100x25x4 cm</t>
  </si>
  <si>
    <t>257580</t>
  </si>
  <si>
    <t>Rastrel pino 40x60mm</t>
  </si>
  <si>
    <t>257582</t>
  </si>
  <si>
    <t>Sistema cáviti C-20 750x500 mm o equivalente características técnicas para forjado sanitario</t>
  </si>
  <si>
    <t>257583</t>
  </si>
  <si>
    <t>Sumidero sifónico c/reja circular fundición L=400x400 mm d=105</t>
  </si>
  <si>
    <t>257584</t>
  </si>
  <si>
    <t>tubo de PVC corrugado de drenaje d=100 mm</t>
  </si>
  <si>
    <t>257585</t>
  </si>
  <si>
    <t>tubo de PVC corrugado de drenaje d=250 mm</t>
  </si>
  <si>
    <t>257586</t>
  </si>
  <si>
    <t>Tubo PVC estructurado junta elástica SN4 d=160mm</t>
  </si>
  <si>
    <t>257587</t>
  </si>
  <si>
    <t>Tubo PVC evacuación residuales junta labiada 125 mm</t>
  </si>
  <si>
    <t>257588</t>
  </si>
  <si>
    <t>Varilla roscada M8x80/14</t>
  </si>
  <si>
    <t>257589</t>
  </si>
  <si>
    <t>Vigueta pretensada 740 kg/m2, luz 4 m</t>
  </si>
  <si>
    <t>257590</t>
  </si>
  <si>
    <t>Baldosa arcilla cocida hidrófuga 14x28 e=22</t>
  </si>
  <si>
    <t>257591</t>
  </si>
  <si>
    <t>Ladrillo hueco dobel 22x10x7 (p.o)</t>
  </si>
  <si>
    <t>257592</t>
  </si>
  <si>
    <t>Ladrillo macizo 10 cm (p.o)</t>
  </si>
  <si>
    <t>257593</t>
  </si>
  <si>
    <t>Ladrillo hueco triple 22x10,5x10,5 cm (p.o)</t>
  </si>
  <si>
    <t>257594</t>
  </si>
  <si>
    <t>Ladrillo perforado tosco 22x10,5x7 cm (p.o)</t>
  </si>
  <si>
    <t>257595</t>
  </si>
  <si>
    <t>Rasilla de 3,5 cm (p.o)</t>
  </si>
  <si>
    <t xml:space="preserve">Total importe base ofertado Lote 1 (IVA no incluido): </t>
  </si>
  <si>
    <t>Impuesto sobre el Valor Añadido:</t>
  </si>
  <si>
    <t>Importe total ofertado Lote 1 (IVA incluido):</t>
  </si>
  <si>
    <t>Lote 2: TABIQUERÍA</t>
  </si>
  <si>
    <t>257559</t>
  </si>
  <si>
    <t>Pegamento juntas KNAUF tecnosol o equivalentes características técnicas en botes de 1kg</t>
  </si>
  <si>
    <t>257557</t>
  </si>
  <si>
    <t>Pegamento para fijación de roscas (bote 500ml)</t>
  </si>
  <si>
    <t>257558</t>
  </si>
  <si>
    <t>Imprimación adherente e impermeable soportes absorventes (p.o)</t>
  </si>
  <si>
    <t>257597</t>
  </si>
  <si>
    <t>Placa yeso laminado estándar de 13 mm</t>
  </si>
  <si>
    <t>257598</t>
  </si>
  <si>
    <t>Placas de yeso laminado estándar de 15 mm</t>
  </si>
  <si>
    <t>257599</t>
  </si>
  <si>
    <t>Placa yeso perforación rectilínea de 12,5 mm</t>
  </si>
  <si>
    <t>257600</t>
  </si>
  <si>
    <t>Panel lana mineral (MW) 45mm (0,036 W/mk)</t>
  </si>
  <si>
    <t>257601</t>
  </si>
  <si>
    <t>Perfil metálico canal 48 para divisiones a base de placas de yeso o similares</t>
  </si>
  <si>
    <t>257602</t>
  </si>
  <si>
    <t>Perfil metálico canal 73 para divisiones a base de placas de yeso o similares</t>
  </si>
  <si>
    <t>257603</t>
  </si>
  <si>
    <t>Perfil montante 46 mm</t>
  </si>
  <si>
    <t>257604</t>
  </si>
  <si>
    <t>Perfil montante 48 mm</t>
  </si>
  <si>
    <t>257605</t>
  </si>
  <si>
    <t>Perfil montante 70 mm</t>
  </si>
  <si>
    <t>257606</t>
  </si>
  <si>
    <t>Perfil montante HS 70 mm</t>
  </si>
  <si>
    <t>257607</t>
  </si>
  <si>
    <t>Pasta para juntas de yeso</t>
  </si>
  <si>
    <t>257608</t>
  </si>
  <si>
    <t>Cinta microperforada para placas de yeso</t>
  </si>
  <si>
    <t>257609</t>
  </si>
  <si>
    <t>Horquilla cuelgue techo contínuo</t>
  </si>
  <si>
    <t>257610</t>
  </si>
  <si>
    <t>Tornillo autoperforante 3,9 x 25 mm</t>
  </si>
  <si>
    <t>257611</t>
  </si>
  <si>
    <t>Tornillo autoperforante 3,5 x 25 mm tipo MM para placas yeso</t>
  </si>
  <si>
    <t>257612</t>
  </si>
  <si>
    <t>Tornillo autoperforante 3,5 x 25 mm tipo TN</t>
  </si>
  <si>
    <t>257613</t>
  </si>
  <si>
    <t>Pasta para juntas de placas de yeso laminado</t>
  </si>
  <si>
    <t>257614</t>
  </si>
  <si>
    <t>Escayola en polvo en sacos</t>
  </si>
  <si>
    <t>257615</t>
  </si>
  <si>
    <t>Placas de escayola 1000x600x21 mm</t>
  </si>
  <si>
    <t>257616</t>
  </si>
  <si>
    <t>Perfil para techo continuo</t>
  </si>
  <si>
    <t>257617</t>
  </si>
  <si>
    <t>Perfil secundario para techo continuo</t>
  </si>
  <si>
    <t>257618</t>
  </si>
  <si>
    <t>Varilla rocada M6</t>
  </si>
  <si>
    <t>257619</t>
  </si>
  <si>
    <t>Taco de anclaje</t>
  </si>
  <si>
    <t>257624</t>
  </si>
  <si>
    <t>Placa yeso laminado ignífuga de 15 mm, resistencia al fuego A2-s1-d0</t>
  </si>
  <si>
    <t>257625</t>
  </si>
  <si>
    <t>Placa yeso laminad hidrófugo de 15 mm</t>
  </si>
  <si>
    <t xml:space="preserve">Total importe base ofertado Lote 2 (IVA no incluido): </t>
  </si>
  <si>
    <t>Importe total ofertado Lote 2 (IVA incluido):</t>
  </si>
  <si>
    <t xml:space="preserve"> € IVA incluido.</t>
  </si>
  <si>
    <t>En caso de error aritmético en la valoración total de la oferta se atenderá a los precios unitarios ofertados. La prestación ofertada se efectuará ajustándose al Pliego que rige el presente concurso, teniéndose por no puesta cualquier aclaración o comentario introducido por los licitadores, que se oponga, contradiga, o pueda ser susceptible de una interpretación contraria a lo establecido en el citado Pliego.</t>
  </si>
  <si>
    <t>(Sello, fecha y firma del ofertante)</t>
  </si>
  <si>
    <t>[Se deben firmar todas las hojas de la oferta]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</si>
</sst>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#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42"/>
      <name val="Arial"/>
      <family val="2"/>
    </font>
    <font>
      <b/>
      <sz val="9"/>
      <name val="Arial"/>
      <family val="2"/>
    </font>
    <font>
      <b/>
      <sz val="10"/>
      <name val="Cambria"/>
      <family val="1"/>
    </font>
    <font>
      <b/>
      <sz val="10"/>
      <color indexed="4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7C3B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NumberFormat="1"/>
    <xf numFmtId="49" fontId="0" fillId="0" borderId="0" xfId="0" applyNumberFormat="1"/>
    <xf numFmtId="0" fontId="4" fillId="0" borderId="0" xfId="0" applyFont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0" fillId="0" borderId="0" xfId="0" applyFill="1" applyAlignment="1">
      <alignment horizontal="left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5" fillId="0" borderId="0" xfId="0" applyNumberFormat="1" applyFont="1" applyBorder="1" applyAlignment="1">
      <alignment wrapText="1"/>
    </xf>
    <xf numFmtId="4" fontId="5" fillId="0" borderId="0" xfId="0" applyNumberFormat="1" applyFont="1" applyBorder="1" applyAlignment="1">
      <alignment wrapText="1"/>
    </xf>
    <xf numFmtId="49" fontId="2" fillId="0" borderId="0" xfId="0" applyNumberFormat="1" applyFont="1"/>
    <xf numFmtId="0" fontId="2" fillId="0" borderId="0" xfId="0" applyNumberFormat="1" applyFont="1" applyAlignment="1">
      <alignment horizontal="left" vertical="top" wrapText="1" shrinkToFit="1"/>
    </xf>
    <xf numFmtId="0" fontId="2" fillId="0" borderId="0" xfId="0" applyFont="1"/>
    <xf numFmtId="0" fontId="7" fillId="0" borderId="0" xfId="0" applyFont="1"/>
    <xf numFmtId="0" fontId="1" fillId="0" borderId="0" xfId="0" applyNumberFormat="1" applyFont="1" applyAlignment="1" applyProtection="1">
      <alignment vertical="center" wrapText="1" shrinkToFit="1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1" fillId="0" borderId="0" xfId="0" applyNumberFormat="1" applyFont="1" applyAlignment="1" applyProtection="1">
      <alignment horizontal="justify" vertical="center" wrapText="1" shrinkToFit="1"/>
      <protection locked="0"/>
    </xf>
    <xf numFmtId="0" fontId="0" fillId="0" borderId="0" xfId="0" applyAlignment="1" applyProtection="1">
      <alignment horizontal="justify" vertical="center" wrapText="1" shrinkToFit="1"/>
      <protection locked="0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vertical="top" wrapText="1"/>
    </xf>
    <xf numFmtId="0" fontId="2" fillId="2" borderId="3" xfId="0" applyNumberFormat="1" applyFont="1" applyFill="1" applyBorder="1"/>
    <xf numFmtId="4" fontId="2" fillId="2" borderId="4" xfId="0" applyNumberFormat="1" applyFont="1" applyFill="1" applyBorder="1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justify" wrapText="1"/>
    </xf>
    <xf numFmtId="4" fontId="0" fillId="0" borderId="0" xfId="0" applyNumberFormat="1" applyAlignment="1">
      <alignment horizontal="right"/>
    </xf>
    <xf numFmtId="4" fontId="8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303772</xdr:colOff>
      <xdr:row>0</xdr:row>
      <xdr:rowOff>499915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947" cy="4999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499915</xdr:colOff>
      <xdr:row>0</xdr:row>
      <xdr:rowOff>499915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0"/>
          <a:ext cx="499915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128"/>
  <sheetViews>
    <sheetView tabSelected="1" topLeftCell="B4" workbookViewId="0">
      <selection activeCell="B7" sqref="B7:F7"/>
    </sheetView>
  </sheetViews>
  <sheetFormatPr baseColWidth="10" defaultRowHeight="12.75" x14ac:dyDescent="0.2"/>
  <cols>
    <col min="1" max="1" width="9.140625" style="5" hidden="1" customWidth="1"/>
    <col min="2" max="2" width="8.85546875" style="1" customWidth="1"/>
    <col min="3" max="3" width="6.42578125" style="1" customWidth="1"/>
    <col min="4" max="4" width="55.28515625" style="10" customWidth="1"/>
    <col min="5" max="5" width="11.42578125" style="4" customWidth="1"/>
    <col min="6" max="6" width="12" style="3" customWidth="1"/>
    <col min="7" max="8" width="11.42578125" hidden="1" customWidth="1"/>
  </cols>
  <sheetData>
    <row r="1" spans="1:13" ht="54" customHeight="1" x14ac:dyDescent="0.2"/>
    <row r="2" spans="1:13" ht="15" customHeight="1" x14ac:dyDescent="0.2">
      <c r="A2" s="5" t="s">
        <v>4</v>
      </c>
      <c r="B2" s="2"/>
    </row>
    <row r="3" spans="1:13" x14ac:dyDescent="0.2">
      <c r="E3" s="8"/>
    </row>
    <row r="4" spans="1:13" ht="14.25" customHeight="1" x14ac:dyDescent="0.2">
      <c r="C4" s="9"/>
      <c r="D4" s="21" t="s">
        <v>0</v>
      </c>
      <c r="E4" s="7"/>
    </row>
    <row r="5" spans="1:13" x14ac:dyDescent="0.2">
      <c r="B5" s="23" t="s">
        <v>1</v>
      </c>
      <c r="C5" s="23"/>
      <c r="D5" s="23"/>
      <c r="E5" s="23"/>
      <c r="F5" s="23"/>
      <c r="M5" s="6"/>
    </row>
    <row r="6" spans="1:13" ht="13.5" customHeight="1" x14ac:dyDescent="0.2">
      <c r="B6" s="20"/>
      <c r="C6" s="20"/>
      <c r="D6" s="20"/>
      <c r="E6" s="20"/>
      <c r="F6" s="20"/>
      <c r="M6" s="6"/>
    </row>
    <row r="7" spans="1:13" ht="89.25" customHeight="1" x14ac:dyDescent="0.2">
      <c r="B7" s="25" t="s">
        <v>5</v>
      </c>
      <c r="C7" s="26"/>
      <c r="D7" s="26"/>
      <c r="E7" s="26"/>
      <c r="F7" s="26"/>
      <c r="M7" s="6"/>
    </row>
    <row r="8" spans="1:13" s="18" customFormat="1" ht="15" customHeight="1" x14ac:dyDescent="0.2">
      <c r="A8" s="16"/>
      <c r="B8" s="51">
        <f xml:space="preserve"> + F86 + F121</f>
        <v>0</v>
      </c>
      <c r="C8" s="24"/>
      <c r="D8" s="17" t="s">
        <v>219</v>
      </c>
      <c r="E8" s="17"/>
      <c r="F8" s="17"/>
      <c r="M8" s="19"/>
    </row>
    <row r="9" spans="1:13" x14ac:dyDescent="0.2">
      <c r="B9" s="22" t="s">
        <v>2</v>
      </c>
      <c r="C9" s="22"/>
      <c r="D9" s="22"/>
      <c r="E9" s="22"/>
      <c r="F9" s="22"/>
      <c r="M9" s="6"/>
    </row>
    <row r="10" spans="1:13" x14ac:dyDescent="0.2">
      <c r="B10" s="12"/>
      <c r="C10" s="12"/>
      <c r="D10" s="13"/>
      <c r="E10" s="14"/>
      <c r="F10" s="15"/>
      <c r="M10" s="6"/>
    </row>
    <row r="11" spans="1:13" x14ac:dyDescent="0.2">
      <c r="D11" s="11" t="s">
        <v>3</v>
      </c>
      <c r="M11" s="6"/>
    </row>
    <row r="12" spans="1:13" x14ac:dyDescent="0.2">
      <c r="M12" s="6"/>
    </row>
    <row r="13" spans="1:13" ht="17.25" customHeight="1" x14ac:dyDescent="0.2">
      <c r="B13" s="27" t="s">
        <v>6</v>
      </c>
      <c r="C13" s="28"/>
      <c r="D13" s="29"/>
      <c r="E13" s="30"/>
      <c r="F13" s="31"/>
      <c r="M13" s="6"/>
    </row>
    <row r="14" spans="1:13" s="33" customFormat="1" ht="38.25" x14ac:dyDescent="0.2">
      <c r="A14" s="32"/>
      <c r="B14" s="35" t="s">
        <v>7</v>
      </c>
      <c r="C14" s="36" t="s">
        <v>8</v>
      </c>
      <c r="D14" s="37" t="s">
        <v>9</v>
      </c>
      <c r="E14" s="38" t="s">
        <v>10</v>
      </c>
      <c r="F14" s="39" t="s">
        <v>11</v>
      </c>
      <c r="M14" s="34"/>
    </row>
    <row r="15" spans="1:13" s="33" customFormat="1" x14ac:dyDescent="0.2">
      <c r="A15" s="32" t="s">
        <v>12</v>
      </c>
      <c r="B15" s="40">
        <v>200</v>
      </c>
      <c r="C15" s="40" t="s">
        <v>13</v>
      </c>
      <c r="D15" s="41" t="s">
        <v>14</v>
      </c>
      <c r="E15" s="43"/>
      <c r="F15" s="42">
        <f>IF(AND(ISEVEN(ROUND(E15,5)* B15*10^2),ROUND(MOD(ROUND(E15,5)* B15*10^2,1),2)&lt;=0.5),ROUNDDOWN(ROUND(E15,5)* B15,2),ROUND(ROUND(E15,5)* B15,2))</f>
        <v>0</v>
      </c>
      <c r="G15" s="33">
        <f>IF(AND(ISEVEN(H15*10^2),ROUND(MOD(H15*10^2,1),2)&lt;=0.5),ROUNDDOWN(H15,2),ROUND(H15,2))</f>
        <v>0</v>
      </c>
      <c r="H15" s="33">
        <f>0 * F15</f>
        <v>0</v>
      </c>
      <c r="M15" s="34"/>
    </row>
    <row r="16" spans="1:13" s="33" customFormat="1" x14ac:dyDescent="0.2">
      <c r="A16" s="32" t="s">
        <v>15</v>
      </c>
      <c r="B16" s="40">
        <v>1250</v>
      </c>
      <c r="C16" s="40" t="s">
        <v>16</v>
      </c>
      <c r="D16" s="41" t="s">
        <v>17</v>
      </c>
      <c r="E16" s="43"/>
      <c r="F16" s="42">
        <f>IF(AND(ISEVEN(ROUND(E16,5)* B16*10^2),ROUND(MOD(ROUND(E16,5)* B16*10^2,1),2)&lt;=0.5),ROUNDDOWN(ROUND(E16,5)* B16,2),ROUND(ROUND(E16,5)* B16,2))</f>
        <v>0</v>
      </c>
      <c r="G16" s="33">
        <f>IF(AND(ISEVEN(H16*10^2),ROUND(MOD(H16*10^2,1),2)&lt;=0.5),ROUNDDOWN(H16,2),ROUND(H16,2))</f>
        <v>0</v>
      </c>
      <c r="H16" s="33">
        <f>0 * F16</f>
        <v>0</v>
      </c>
      <c r="M16" s="34"/>
    </row>
    <row r="17" spans="1:13" s="33" customFormat="1" x14ac:dyDescent="0.2">
      <c r="A17" s="32" t="s">
        <v>18</v>
      </c>
      <c r="B17" s="40">
        <v>2</v>
      </c>
      <c r="C17" s="40" t="s">
        <v>13</v>
      </c>
      <c r="D17" s="41" t="s">
        <v>19</v>
      </c>
      <c r="E17" s="43"/>
      <c r="F17" s="42">
        <f>IF(AND(ISEVEN(ROUND(E17,5)* B17*10^2),ROUND(MOD(ROUND(E17,5)* B17*10^2,1),2)&lt;=0.5),ROUNDDOWN(ROUND(E17,5)* B17,2),ROUND(ROUND(E17,5)* B17,2))</f>
        <v>0</v>
      </c>
      <c r="G17" s="33">
        <f>IF(AND(ISEVEN(H17*10^2),ROUND(MOD(H17*10^2,1),2)&lt;=0.5),ROUNDDOWN(H17,2),ROUND(H17,2))</f>
        <v>0</v>
      </c>
      <c r="H17" s="33">
        <f>0 * F17</f>
        <v>0</v>
      </c>
      <c r="M17" s="34"/>
    </row>
    <row r="18" spans="1:13" s="33" customFormat="1" x14ac:dyDescent="0.2">
      <c r="A18" s="32" t="s">
        <v>20</v>
      </c>
      <c r="B18" s="40">
        <v>330</v>
      </c>
      <c r="C18" s="40" t="s">
        <v>16</v>
      </c>
      <c r="D18" s="41" t="s">
        <v>21</v>
      </c>
      <c r="E18" s="43"/>
      <c r="F18" s="42">
        <f>IF(AND(ISEVEN(ROUND(E18,5)* B18*10^2),ROUND(MOD(ROUND(E18,5)* B18*10^2,1),2)&lt;=0.5),ROUNDDOWN(ROUND(E18,5)* B18,2),ROUND(ROUND(E18,5)* B18,2))</f>
        <v>0</v>
      </c>
      <c r="G18" s="33">
        <f>IF(AND(ISEVEN(H18*10^2),ROUND(MOD(H18*10^2,1),2)&lt;=0.5),ROUNDDOWN(H18,2),ROUND(H18,2))</f>
        <v>0</v>
      </c>
      <c r="H18" s="33">
        <f>0 * F18</f>
        <v>0</v>
      </c>
    </row>
    <row r="19" spans="1:13" s="33" customFormat="1" x14ac:dyDescent="0.2">
      <c r="A19" s="32" t="s">
        <v>22</v>
      </c>
      <c r="B19" s="40">
        <v>20</v>
      </c>
      <c r="C19" s="40" t="s">
        <v>16</v>
      </c>
      <c r="D19" s="41" t="s">
        <v>23</v>
      </c>
      <c r="E19" s="43"/>
      <c r="F19" s="42">
        <f>IF(AND(ISEVEN(ROUND(E19,5)* B19*10^2),ROUND(MOD(ROUND(E19,5)* B19*10^2,1),2)&lt;=0.5),ROUNDDOWN(ROUND(E19,5)* B19,2),ROUND(ROUND(E19,5)* B19,2))</f>
        <v>0</v>
      </c>
      <c r="G19" s="33">
        <f>IF(AND(ISEVEN(H19*10^2),ROUND(MOD(H19*10^2,1),2)&lt;=0.5),ROUNDDOWN(H19,2),ROUND(H19,2))</f>
        <v>0</v>
      </c>
      <c r="H19" s="33">
        <f>0 * F19</f>
        <v>0</v>
      </c>
    </row>
    <row r="20" spans="1:13" s="33" customFormat="1" x14ac:dyDescent="0.2">
      <c r="A20" s="32" t="s">
        <v>24</v>
      </c>
      <c r="B20" s="40">
        <v>100</v>
      </c>
      <c r="C20" s="40" t="s">
        <v>16</v>
      </c>
      <c r="D20" s="41" t="s">
        <v>25</v>
      </c>
      <c r="E20" s="43"/>
      <c r="F20" s="42">
        <f>IF(AND(ISEVEN(ROUND(E20,5)* B20*10^2),ROUND(MOD(ROUND(E20,5)* B20*10^2,1),2)&lt;=0.5),ROUNDDOWN(ROUND(E20,5)* B20,2),ROUND(ROUND(E20,5)* B20,2))</f>
        <v>0</v>
      </c>
      <c r="G20" s="33">
        <f>IF(AND(ISEVEN(H20*10^2),ROUND(MOD(H20*10^2,1),2)&lt;=0.5),ROUNDDOWN(H20,2),ROUND(H20,2))</f>
        <v>0</v>
      </c>
      <c r="H20" s="33">
        <f>0 * F20</f>
        <v>0</v>
      </c>
    </row>
    <row r="21" spans="1:13" s="33" customFormat="1" x14ac:dyDescent="0.2">
      <c r="A21" s="32" t="s">
        <v>26</v>
      </c>
      <c r="B21" s="40">
        <v>35000</v>
      </c>
      <c r="C21" s="40" t="s">
        <v>16</v>
      </c>
      <c r="D21" s="41" t="s">
        <v>27</v>
      </c>
      <c r="E21" s="43"/>
      <c r="F21" s="42">
        <f>IF(AND(ISEVEN(ROUND(E21,5)* B21*10^2),ROUND(MOD(ROUND(E21,5)* B21*10^2,1),2)&lt;=0.5),ROUNDDOWN(ROUND(E21,5)* B21,2),ROUND(ROUND(E21,5)* B21,2))</f>
        <v>0</v>
      </c>
      <c r="G21" s="33">
        <f>IF(AND(ISEVEN(H21*10^2),ROUND(MOD(H21*10^2,1),2)&lt;=0.5),ROUNDDOWN(H21,2),ROUND(H21,2))</f>
        <v>0</v>
      </c>
      <c r="H21" s="33">
        <f>0 * F21</f>
        <v>0</v>
      </c>
    </row>
    <row r="22" spans="1:13" s="33" customFormat="1" x14ac:dyDescent="0.2">
      <c r="A22" s="32" t="s">
        <v>28</v>
      </c>
      <c r="B22" s="40">
        <v>8000</v>
      </c>
      <c r="C22" s="40" t="s">
        <v>16</v>
      </c>
      <c r="D22" s="41" t="s">
        <v>29</v>
      </c>
      <c r="E22" s="43"/>
      <c r="F22" s="42">
        <f>IF(AND(ISEVEN(ROUND(E22,5)* B22*10^2),ROUND(MOD(ROUND(E22,5)* B22*10^2,1),2)&lt;=0.5),ROUNDDOWN(ROUND(E22,5)* B22,2),ROUND(ROUND(E22,5)* B22,2))</f>
        <v>0</v>
      </c>
      <c r="G22" s="33">
        <f>IF(AND(ISEVEN(H22*10^2),ROUND(MOD(H22*10^2,1),2)&lt;=0.5),ROUNDDOWN(H22,2),ROUND(H22,2))</f>
        <v>0</v>
      </c>
      <c r="H22" s="33">
        <f>0 * F22</f>
        <v>0</v>
      </c>
    </row>
    <row r="23" spans="1:13" s="33" customFormat="1" x14ac:dyDescent="0.2">
      <c r="A23" s="32" t="s">
        <v>30</v>
      </c>
      <c r="B23" s="40">
        <v>2</v>
      </c>
      <c r="C23" s="40" t="s">
        <v>13</v>
      </c>
      <c r="D23" s="41" t="s">
        <v>31</v>
      </c>
      <c r="E23" s="43"/>
      <c r="F23" s="42">
        <f>IF(AND(ISEVEN(ROUND(E23,5)* B23*10^2),ROUND(MOD(ROUND(E23,5)* B23*10^2,1),2)&lt;=0.5),ROUNDDOWN(ROUND(E23,5)* B23,2),ROUND(ROUND(E23,5)* B23,2))</f>
        <v>0</v>
      </c>
      <c r="G23" s="33">
        <f>IF(AND(ISEVEN(H23*10^2),ROUND(MOD(H23*10^2,1),2)&lt;=0.5),ROUNDDOWN(H23,2),ROUND(H23,2))</f>
        <v>0</v>
      </c>
      <c r="H23" s="33">
        <f>0 * F23</f>
        <v>0</v>
      </c>
    </row>
    <row r="24" spans="1:13" s="33" customFormat="1" x14ac:dyDescent="0.2">
      <c r="A24" s="32" t="s">
        <v>32</v>
      </c>
      <c r="B24" s="40">
        <v>1.2</v>
      </c>
      <c r="C24" s="40" t="s">
        <v>13</v>
      </c>
      <c r="D24" s="41" t="s">
        <v>33</v>
      </c>
      <c r="E24" s="43"/>
      <c r="F24" s="42">
        <f>IF(AND(ISEVEN(ROUND(E24,5)* B24*10^2),ROUND(MOD(ROUND(E24,5)* B24*10^2,1),2)&lt;=0.5),ROUNDDOWN(ROUND(E24,5)* B24,2),ROUND(ROUND(E24,5)* B24,2))</f>
        <v>0</v>
      </c>
      <c r="G24" s="33">
        <f>IF(AND(ISEVEN(H24*10^2),ROUND(MOD(H24*10^2,1),2)&lt;=0.5),ROUNDDOWN(H24,2),ROUND(H24,2))</f>
        <v>0</v>
      </c>
      <c r="H24" s="33">
        <f>0 * F24</f>
        <v>0</v>
      </c>
    </row>
    <row r="25" spans="1:13" s="33" customFormat="1" x14ac:dyDescent="0.2">
      <c r="A25" s="32" t="s">
        <v>34</v>
      </c>
      <c r="B25" s="40">
        <v>132</v>
      </c>
      <c r="C25" s="40" t="s">
        <v>16</v>
      </c>
      <c r="D25" s="41" t="s">
        <v>35</v>
      </c>
      <c r="E25" s="43"/>
      <c r="F25" s="42">
        <f>IF(AND(ISEVEN(ROUND(E25,5)* B25*10^2),ROUND(MOD(ROUND(E25,5)* B25*10^2,1),2)&lt;=0.5),ROUNDDOWN(ROUND(E25,5)* B25,2),ROUND(ROUND(E25,5)* B25,2))</f>
        <v>0</v>
      </c>
      <c r="G25" s="33">
        <f>IF(AND(ISEVEN(H25*10^2),ROUND(MOD(H25*10^2,1),2)&lt;=0.5),ROUNDDOWN(H25,2),ROUND(H25,2))</f>
        <v>0</v>
      </c>
      <c r="H25" s="33">
        <f>0 * F25</f>
        <v>0</v>
      </c>
    </row>
    <row r="26" spans="1:13" s="33" customFormat="1" x14ac:dyDescent="0.2">
      <c r="A26" s="32" t="s">
        <v>36</v>
      </c>
      <c r="B26" s="40">
        <v>665</v>
      </c>
      <c r="C26" s="40" t="s">
        <v>16</v>
      </c>
      <c r="D26" s="41" t="s">
        <v>37</v>
      </c>
      <c r="E26" s="43"/>
      <c r="F26" s="42">
        <f>IF(AND(ISEVEN(ROUND(E26,5)* B26*10^2),ROUND(MOD(ROUND(E26,5)* B26*10^2,1),2)&lt;=0.5),ROUNDDOWN(ROUND(E26,5)* B26,2),ROUND(ROUND(E26,5)* B26,2))</f>
        <v>0</v>
      </c>
      <c r="G26" s="33">
        <f>IF(AND(ISEVEN(H26*10^2),ROUND(MOD(H26*10^2,1),2)&lt;=0.5),ROUNDDOWN(H26,2),ROUND(H26,2))</f>
        <v>0</v>
      </c>
      <c r="H26" s="33">
        <f>0 * F26</f>
        <v>0</v>
      </c>
    </row>
    <row r="27" spans="1:13" s="33" customFormat="1" x14ac:dyDescent="0.2">
      <c r="A27" s="32" t="s">
        <v>38</v>
      </c>
      <c r="B27" s="40">
        <v>100</v>
      </c>
      <c r="C27" s="40" t="s">
        <v>16</v>
      </c>
      <c r="D27" s="41" t="s">
        <v>39</v>
      </c>
      <c r="E27" s="43"/>
      <c r="F27" s="42">
        <f>IF(AND(ISEVEN(ROUND(E27,5)* B27*10^2),ROUND(MOD(ROUND(E27,5)* B27*10^2,1),2)&lt;=0.5),ROUNDDOWN(ROUND(E27,5)* B27,2),ROUND(ROUND(E27,5)* B27,2))</f>
        <v>0</v>
      </c>
      <c r="G27" s="33">
        <f>IF(AND(ISEVEN(H27*10^2),ROUND(MOD(H27*10^2,1),2)&lt;=0.5),ROUNDDOWN(H27,2),ROUND(H27,2))</f>
        <v>0</v>
      </c>
      <c r="H27" s="33">
        <f>0 * F27</f>
        <v>0</v>
      </c>
    </row>
    <row r="28" spans="1:13" s="33" customFormat="1" x14ac:dyDescent="0.2">
      <c r="A28" s="32" t="s">
        <v>40</v>
      </c>
      <c r="B28" s="40">
        <v>150</v>
      </c>
      <c r="C28" s="40" t="s">
        <v>16</v>
      </c>
      <c r="D28" s="41" t="s">
        <v>41</v>
      </c>
      <c r="E28" s="43"/>
      <c r="F28" s="42">
        <f>IF(AND(ISEVEN(ROUND(E28,5)* B28*10^2),ROUND(MOD(ROUND(E28,5)* B28*10^2,1),2)&lt;=0.5),ROUNDDOWN(ROUND(E28,5)* B28,2),ROUND(ROUND(E28,5)* B28,2))</f>
        <v>0</v>
      </c>
      <c r="G28" s="33">
        <f>IF(AND(ISEVEN(H28*10^2),ROUND(MOD(H28*10^2,1),2)&lt;=0.5),ROUNDDOWN(H28,2),ROUND(H28,2))</f>
        <v>0</v>
      </c>
      <c r="H28" s="33">
        <f>0 * F28</f>
        <v>0</v>
      </c>
    </row>
    <row r="29" spans="1:13" s="33" customFormat="1" x14ac:dyDescent="0.2">
      <c r="A29" s="32" t="s">
        <v>42</v>
      </c>
      <c r="B29" s="40">
        <v>8500</v>
      </c>
      <c r="C29" s="40" t="s">
        <v>16</v>
      </c>
      <c r="D29" s="41" t="s">
        <v>43</v>
      </c>
      <c r="E29" s="43"/>
      <c r="F29" s="42">
        <f>IF(AND(ISEVEN(ROUND(E29,5)* B29*10^2),ROUND(MOD(ROUND(E29,5)* B29*10^2,1),2)&lt;=0.5),ROUNDDOWN(ROUND(E29,5)* B29,2),ROUND(ROUND(E29,5)* B29,2))</f>
        <v>0</v>
      </c>
      <c r="G29" s="33">
        <f>IF(AND(ISEVEN(H29*10^2),ROUND(MOD(H29*10^2,1),2)&lt;=0.5),ROUNDDOWN(H29,2),ROUND(H29,2))</f>
        <v>0</v>
      </c>
      <c r="H29" s="33">
        <f>0 * F29</f>
        <v>0</v>
      </c>
    </row>
    <row r="30" spans="1:13" s="33" customFormat="1" x14ac:dyDescent="0.2">
      <c r="A30" s="32" t="s">
        <v>44</v>
      </c>
      <c r="B30" s="40">
        <v>44000</v>
      </c>
      <c r="C30" s="40" t="s">
        <v>16</v>
      </c>
      <c r="D30" s="41" t="s">
        <v>45</v>
      </c>
      <c r="E30" s="43"/>
      <c r="F30" s="42">
        <f>IF(AND(ISEVEN(ROUND(E30,5)* B30*10^2),ROUND(MOD(ROUND(E30,5)* B30*10^2,1),2)&lt;=0.5),ROUNDDOWN(ROUND(E30,5)* B30,2),ROUND(ROUND(E30,5)* B30,2))</f>
        <v>0</v>
      </c>
      <c r="G30" s="33">
        <f>IF(AND(ISEVEN(H30*10^2),ROUND(MOD(H30*10^2,1),2)&lt;=0.5),ROUNDDOWN(H30,2),ROUND(H30,2))</f>
        <v>0</v>
      </c>
      <c r="H30" s="33">
        <f>0 * F30</f>
        <v>0</v>
      </c>
    </row>
    <row r="31" spans="1:13" s="33" customFormat="1" x14ac:dyDescent="0.2">
      <c r="A31" s="32" t="s">
        <v>46</v>
      </c>
      <c r="B31" s="40">
        <v>1250</v>
      </c>
      <c r="C31" s="40" t="s">
        <v>16</v>
      </c>
      <c r="D31" s="41" t="s">
        <v>47</v>
      </c>
      <c r="E31" s="43"/>
      <c r="F31" s="42">
        <f>IF(AND(ISEVEN(ROUND(E31,5)* B31*10^2),ROUND(MOD(ROUND(E31,5)* B31*10^2,1),2)&lt;=0.5),ROUNDDOWN(ROUND(E31,5)* B31,2),ROUND(ROUND(E31,5)* B31,2))</f>
        <v>0</v>
      </c>
      <c r="G31" s="33">
        <f>IF(AND(ISEVEN(H31*10^2),ROUND(MOD(H31*10^2,1),2)&lt;=0.5),ROUNDDOWN(H31,2),ROUND(H31,2))</f>
        <v>0</v>
      </c>
      <c r="H31" s="33">
        <f>0 * F31</f>
        <v>0</v>
      </c>
    </row>
    <row r="32" spans="1:13" s="33" customFormat="1" x14ac:dyDescent="0.2">
      <c r="A32" s="32" t="s">
        <v>48</v>
      </c>
      <c r="B32" s="40">
        <v>1100</v>
      </c>
      <c r="C32" s="40" t="s">
        <v>16</v>
      </c>
      <c r="D32" s="41" t="s">
        <v>49</v>
      </c>
      <c r="E32" s="43"/>
      <c r="F32" s="42">
        <f>IF(AND(ISEVEN(ROUND(E32,5)* B32*10^2),ROUND(MOD(ROUND(E32,5)* B32*10^2,1),2)&lt;=0.5),ROUNDDOWN(ROUND(E32,5)* B32,2),ROUND(ROUND(E32,5)* B32,2))</f>
        <v>0</v>
      </c>
      <c r="G32" s="33">
        <f>IF(AND(ISEVEN(H32*10^2),ROUND(MOD(H32*10^2,1),2)&lt;=0.5),ROUNDDOWN(H32,2),ROUND(H32,2))</f>
        <v>0</v>
      </c>
      <c r="H32" s="33">
        <f>0 * F32</f>
        <v>0</v>
      </c>
    </row>
    <row r="33" spans="1:8" s="33" customFormat="1" ht="25.5" x14ac:dyDescent="0.2">
      <c r="A33" s="32" t="s">
        <v>50</v>
      </c>
      <c r="B33" s="40">
        <v>45</v>
      </c>
      <c r="C33" s="40" t="s">
        <v>51</v>
      </c>
      <c r="D33" s="41" t="s">
        <v>52</v>
      </c>
      <c r="E33" s="43"/>
      <c r="F33" s="42">
        <f>IF(AND(ISEVEN(ROUND(E33,5)* B33*10^2),ROUND(MOD(ROUND(E33,5)* B33*10^2,1),2)&lt;=0.5),ROUNDDOWN(ROUND(E33,5)* B33,2),ROUND(ROUND(E33,5)* B33,2))</f>
        <v>0</v>
      </c>
      <c r="G33" s="33">
        <f>IF(AND(ISEVEN(H33*10^2),ROUND(MOD(H33*10^2,1),2)&lt;=0.5),ROUNDDOWN(H33,2),ROUND(H33,2))</f>
        <v>0</v>
      </c>
      <c r="H33" s="33">
        <f>0 * F33</f>
        <v>0</v>
      </c>
    </row>
    <row r="34" spans="1:8" s="33" customFormat="1" x14ac:dyDescent="0.2">
      <c r="A34" s="32" t="s">
        <v>53</v>
      </c>
      <c r="B34" s="40">
        <v>5</v>
      </c>
      <c r="C34" s="40" t="s">
        <v>54</v>
      </c>
      <c r="D34" s="41" t="s">
        <v>55</v>
      </c>
      <c r="E34" s="43"/>
      <c r="F34" s="42">
        <f>IF(AND(ISEVEN(ROUND(E34,5)* B34*10^2),ROUND(MOD(ROUND(E34,5)* B34*10^2,1),2)&lt;=0.5),ROUNDDOWN(ROUND(E34,5)* B34,2),ROUND(ROUND(E34,5)* B34,2))</f>
        <v>0</v>
      </c>
      <c r="G34" s="33">
        <f>IF(AND(ISEVEN(H34*10^2),ROUND(MOD(H34*10^2,1),2)&lt;=0.5),ROUNDDOWN(H34,2),ROUND(H34,2))</f>
        <v>0</v>
      </c>
      <c r="H34" s="33">
        <f>0 * F34</f>
        <v>0</v>
      </c>
    </row>
    <row r="35" spans="1:8" s="33" customFormat="1" x14ac:dyDescent="0.2">
      <c r="A35" s="32" t="s">
        <v>56</v>
      </c>
      <c r="B35" s="40">
        <v>20</v>
      </c>
      <c r="C35" s="40" t="s">
        <v>16</v>
      </c>
      <c r="D35" s="41" t="s">
        <v>57</v>
      </c>
      <c r="E35" s="43"/>
      <c r="F35" s="42">
        <f>IF(AND(ISEVEN(ROUND(E35,5)* B35*10^2),ROUND(MOD(ROUND(E35,5)* B35*10^2,1),2)&lt;=0.5),ROUNDDOWN(ROUND(E35,5)* B35,2),ROUND(ROUND(E35,5)* B35,2))</f>
        <v>0</v>
      </c>
      <c r="G35" s="33">
        <f>IF(AND(ISEVEN(H35*10^2),ROUND(MOD(H35*10^2,1),2)&lt;=0.5),ROUNDDOWN(H35,2),ROUND(H35,2))</f>
        <v>0</v>
      </c>
      <c r="H35" s="33">
        <f>0 * F35</f>
        <v>0</v>
      </c>
    </row>
    <row r="36" spans="1:8" s="33" customFormat="1" ht="25.5" x14ac:dyDescent="0.2">
      <c r="A36" s="32" t="s">
        <v>58</v>
      </c>
      <c r="B36" s="40">
        <v>125</v>
      </c>
      <c r="C36" s="40" t="s">
        <v>54</v>
      </c>
      <c r="D36" s="41" t="s">
        <v>59</v>
      </c>
      <c r="E36" s="43"/>
      <c r="F36" s="42">
        <f>IF(AND(ISEVEN(ROUND(E36,5)* B36*10^2),ROUND(MOD(ROUND(E36,5)* B36*10^2,1),2)&lt;=0.5),ROUNDDOWN(ROUND(E36,5)* B36,2),ROUND(ROUND(E36,5)* B36,2))</f>
        <v>0</v>
      </c>
      <c r="G36" s="33">
        <f>IF(AND(ISEVEN(H36*10^2),ROUND(MOD(H36*10^2,1),2)&lt;=0.5),ROUNDDOWN(H36,2),ROUND(H36,2))</f>
        <v>0</v>
      </c>
      <c r="H36" s="33">
        <f>0 * F36</f>
        <v>0</v>
      </c>
    </row>
    <row r="37" spans="1:8" s="33" customFormat="1" x14ac:dyDescent="0.2">
      <c r="A37" s="32" t="s">
        <v>60</v>
      </c>
      <c r="B37" s="40">
        <v>21</v>
      </c>
      <c r="C37" s="40" t="s">
        <v>16</v>
      </c>
      <c r="D37" s="41" t="s">
        <v>61</v>
      </c>
      <c r="E37" s="43"/>
      <c r="F37" s="42">
        <f>IF(AND(ISEVEN(ROUND(E37,5)* B37*10^2),ROUND(MOD(ROUND(E37,5)* B37*10^2,1),2)&lt;=0.5),ROUNDDOWN(ROUND(E37,5)* B37,2),ROUND(ROUND(E37,5)* B37,2))</f>
        <v>0</v>
      </c>
      <c r="G37" s="33">
        <f>IF(AND(ISEVEN(H37*10^2),ROUND(MOD(H37*10^2,1),2)&lt;=0.5),ROUNDDOWN(H37,2),ROUND(H37,2))</f>
        <v>0</v>
      </c>
      <c r="H37" s="33">
        <f>0 * F37</f>
        <v>0</v>
      </c>
    </row>
    <row r="38" spans="1:8" s="33" customFormat="1" x14ac:dyDescent="0.2">
      <c r="A38" s="32" t="s">
        <v>62</v>
      </c>
      <c r="B38" s="40">
        <v>18.5</v>
      </c>
      <c r="C38" s="40" t="s">
        <v>54</v>
      </c>
      <c r="D38" s="41" t="s">
        <v>63</v>
      </c>
      <c r="E38" s="43"/>
      <c r="F38" s="42">
        <f>IF(AND(ISEVEN(ROUND(E38,5)* B38*10^2),ROUND(MOD(ROUND(E38,5)* B38*10^2,1),2)&lt;=0.5),ROUNDDOWN(ROUND(E38,5)* B38,2),ROUND(ROUND(E38,5)* B38,2))</f>
        <v>0</v>
      </c>
      <c r="G38" s="33">
        <f>IF(AND(ISEVEN(H38*10^2),ROUND(MOD(H38*10^2,1),2)&lt;=0.5),ROUNDDOWN(H38,2),ROUND(H38,2))</f>
        <v>0</v>
      </c>
      <c r="H38" s="33">
        <f>0 * F38</f>
        <v>0</v>
      </c>
    </row>
    <row r="39" spans="1:8" s="33" customFormat="1" x14ac:dyDescent="0.2">
      <c r="A39" s="32" t="s">
        <v>64</v>
      </c>
      <c r="B39" s="40">
        <v>18.5</v>
      </c>
      <c r="C39" s="40" t="s">
        <v>54</v>
      </c>
      <c r="D39" s="41" t="s">
        <v>65</v>
      </c>
      <c r="E39" s="43"/>
      <c r="F39" s="42">
        <f>IF(AND(ISEVEN(ROUND(E39,5)* B39*10^2),ROUND(MOD(ROUND(E39,5)* B39*10^2,1),2)&lt;=0.5),ROUNDDOWN(ROUND(E39,5)* B39,2),ROUND(ROUND(E39,5)* B39,2))</f>
        <v>0</v>
      </c>
      <c r="G39" s="33">
        <f>IF(AND(ISEVEN(H39*10^2),ROUND(MOD(H39*10^2,1),2)&lt;=0.5),ROUNDDOWN(H39,2),ROUND(H39,2))</f>
        <v>0</v>
      </c>
      <c r="H39" s="33">
        <f>0 * F39</f>
        <v>0</v>
      </c>
    </row>
    <row r="40" spans="1:8" s="33" customFormat="1" x14ac:dyDescent="0.2">
      <c r="A40" s="32" t="s">
        <v>66</v>
      </c>
      <c r="B40" s="40">
        <v>23</v>
      </c>
      <c r="C40" s="40" t="s">
        <v>54</v>
      </c>
      <c r="D40" s="41" t="s">
        <v>67</v>
      </c>
      <c r="E40" s="43"/>
      <c r="F40" s="42">
        <f>IF(AND(ISEVEN(ROUND(E40,5)* B40*10^2),ROUND(MOD(ROUND(E40,5)* B40*10^2,1),2)&lt;=0.5),ROUNDDOWN(ROUND(E40,5)* B40,2),ROUND(ROUND(E40,5)* B40,2))</f>
        <v>0</v>
      </c>
      <c r="G40" s="33">
        <f>IF(AND(ISEVEN(H40*10^2),ROUND(MOD(H40*10^2,1),2)&lt;=0.5),ROUNDDOWN(H40,2),ROUND(H40,2))</f>
        <v>0</v>
      </c>
      <c r="H40" s="33">
        <f>0 * F40</f>
        <v>0</v>
      </c>
    </row>
    <row r="41" spans="1:8" s="33" customFormat="1" x14ac:dyDescent="0.2">
      <c r="A41" s="32" t="s">
        <v>68</v>
      </c>
      <c r="B41" s="40">
        <v>20</v>
      </c>
      <c r="C41" s="40" t="s">
        <v>54</v>
      </c>
      <c r="D41" s="41" t="s">
        <v>69</v>
      </c>
      <c r="E41" s="43"/>
      <c r="F41" s="42">
        <f>IF(AND(ISEVEN(ROUND(E41,5)* B41*10^2),ROUND(MOD(ROUND(E41,5)* B41*10^2,1),2)&lt;=0.5),ROUNDDOWN(ROUND(E41,5)* B41,2),ROUND(ROUND(E41,5)* B41,2))</f>
        <v>0</v>
      </c>
      <c r="G41" s="33">
        <f>IF(AND(ISEVEN(H41*10^2),ROUND(MOD(H41*10^2,1),2)&lt;=0.5),ROUNDDOWN(H41,2),ROUND(H41,2))</f>
        <v>0</v>
      </c>
      <c r="H41" s="33">
        <f>0 * F41</f>
        <v>0</v>
      </c>
    </row>
    <row r="42" spans="1:8" s="33" customFormat="1" ht="38.25" x14ac:dyDescent="0.2">
      <c r="A42" s="32" t="s">
        <v>70</v>
      </c>
      <c r="B42" s="40">
        <v>20</v>
      </c>
      <c r="C42" s="40" t="s">
        <v>54</v>
      </c>
      <c r="D42" s="41" t="s">
        <v>71</v>
      </c>
      <c r="E42" s="43"/>
      <c r="F42" s="42">
        <f>IF(AND(ISEVEN(ROUND(E42,5)* B42*10^2),ROUND(MOD(ROUND(E42,5)* B42*10^2,1),2)&lt;=0.5),ROUNDDOWN(ROUND(E42,5)* B42,2),ROUND(ROUND(E42,5)* B42,2))</f>
        <v>0</v>
      </c>
      <c r="G42" s="33">
        <f>IF(AND(ISEVEN(H42*10^2),ROUND(MOD(H42*10^2,1),2)&lt;=0.5),ROUNDDOWN(H42,2),ROUND(H42,2))</f>
        <v>0</v>
      </c>
      <c r="H42" s="33">
        <f>0 * F42</f>
        <v>0</v>
      </c>
    </row>
    <row r="43" spans="1:8" s="33" customFormat="1" ht="51" x14ac:dyDescent="0.2">
      <c r="A43" s="32" t="s">
        <v>72</v>
      </c>
      <c r="B43" s="40">
        <v>20</v>
      </c>
      <c r="C43" s="40" t="s">
        <v>54</v>
      </c>
      <c r="D43" s="41" t="s">
        <v>73</v>
      </c>
      <c r="E43" s="43"/>
      <c r="F43" s="42">
        <f>IF(AND(ISEVEN(ROUND(E43,5)* B43*10^2),ROUND(MOD(ROUND(E43,5)* B43*10^2,1),2)&lt;=0.5),ROUNDDOWN(ROUND(E43,5)* B43,2),ROUND(ROUND(E43,5)* B43,2))</f>
        <v>0</v>
      </c>
      <c r="G43" s="33">
        <f>IF(AND(ISEVEN(H43*10^2),ROUND(MOD(H43*10^2,1),2)&lt;=0.5),ROUNDDOWN(H43,2),ROUND(H43,2))</f>
        <v>0</v>
      </c>
      <c r="H43" s="33">
        <f>0 * F43</f>
        <v>0</v>
      </c>
    </row>
    <row r="44" spans="1:8" s="33" customFormat="1" x14ac:dyDescent="0.2">
      <c r="A44" s="32" t="s">
        <v>74</v>
      </c>
      <c r="B44" s="40">
        <v>1300</v>
      </c>
      <c r="C44" s="40" t="s">
        <v>54</v>
      </c>
      <c r="D44" s="41" t="s">
        <v>75</v>
      </c>
      <c r="E44" s="43"/>
      <c r="F44" s="42">
        <f>IF(AND(ISEVEN(ROUND(E44,5)* B44*10^2),ROUND(MOD(ROUND(E44,5)* B44*10^2,1),2)&lt;=0.5),ROUNDDOWN(ROUND(E44,5)* B44,2),ROUND(ROUND(E44,5)* B44,2))</f>
        <v>0</v>
      </c>
      <c r="G44" s="33">
        <f>IF(AND(ISEVEN(H44*10^2),ROUND(MOD(H44*10^2,1),2)&lt;=0.5),ROUNDDOWN(H44,2),ROUND(H44,2))</f>
        <v>0</v>
      </c>
      <c r="H44" s="33">
        <f>0 * F44</f>
        <v>0</v>
      </c>
    </row>
    <row r="45" spans="1:8" s="33" customFormat="1" ht="25.5" x14ac:dyDescent="0.2">
      <c r="A45" s="32" t="s">
        <v>76</v>
      </c>
      <c r="B45" s="40">
        <v>190</v>
      </c>
      <c r="C45" s="40" t="s">
        <v>54</v>
      </c>
      <c r="D45" s="41" t="s">
        <v>77</v>
      </c>
      <c r="E45" s="43"/>
      <c r="F45" s="42">
        <f>IF(AND(ISEVEN(ROUND(E45,5)* B45*10^2),ROUND(MOD(ROUND(E45,5)* B45*10^2,1),2)&lt;=0.5),ROUNDDOWN(ROUND(E45,5)* B45,2),ROUND(ROUND(E45,5)* B45,2))</f>
        <v>0</v>
      </c>
      <c r="G45" s="33">
        <f>IF(AND(ISEVEN(H45*10^2),ROUND(MOD(H45*10^2,1),2)&lt;=0.5),ROUNDDOWN(H45,2),ROUND(H45,2))</f>
        <v>0</v>
      </c>
      <c r="H45" s="33">
        <f>0 * F45</f>
        <v>0</v>
      </c>
    </row>
    <row r="46" spans="1:8" s="33" customFormat="1" x14ac:dyDescent="0.2">
      <c r="A46" s="32" t="s">
        <v>78</v>
      </c>
      <c r="B46" s="40">
        <v>5</v>
      </c>
      <c r="C46" s="40" t="s">
        <v>54</v>
      </c>
      <c r="D46" s="41" t="s">
        <v>79</v>
      </c>
      <c r="E46" s="43"/>
      <c r="F46" s="42">
        <f>IF(AND(ISEVEN(ROUND(E46,5)* B46*10^2),ROUND(MOD(ROUND(E46,5)* B46*10^2,1),2)&lt;=0.5),ROUNDDOWN(ROUND(E46,5)* B46,2),ROUND(ROUND(E46,5)* B46,2))</f>
        <v>0</v>
      </c>
      <c r="G46" s="33">
        <f>IF(AND(ISEVEN(H46*10^2),ROUND(MOD(H46*10^2,1),2)&lt;=0.5),ROUNDDOWN(H46,2),ROUND(H46,2))</f>
        <v>0</v>
      </c>
      <c r="H46" s="33">
        <f>0 * F46</f>
        <v>0</v>
      </c>
    </row>
    <row r="47" spans="1:8" s="33" customFormat="1" x14ac:dyDescent="0.2">
      <c r="A47" s="32" t="s">
        <v>80</v>
      </c>
      <c r="B47" s="40">
        <v>3950</v>
      </c>
      <c r="C47" s="40" t="s">
        <v>16</v>
      </c>
      <c r="D47" s="41" t="s">
        <v>81</v>
      </c>
      <c r="E47" s="43"/>
      <c r="F47" s="42">
        <f>IF(AND(ISEVEN(ROUND(E47,5)* B47*10^2),ROUND(MOD(ROUND(E47,5)* B47*10^2,1),2)&lt;=0.5),ROUNDDOWN(ROUND(E47,5)* B47,2),ROUND(ROUND(E47,5)* B47,2))</f>
        <v>0</v>
      </c>
      <c r="G47" s="33">
        <f>IF(AND(ISEVEN(H47*10^2),ROUND(MOD(H47*10^2,1),2)&lt;=0.5),ROUNDDOWN(H47,2),ROUND(H47,2))</f>
        <v>0</v>
      </c>
      <c r="H47" s="33">
        <f>0 * F47</f>
        <v>0</v>
      </c>
    </row>
    <row r="48" spans="1:8" s="33" customFormat="1" x14ac:dyDescent="0.2">
      <c r="A48" s="32" t="s">
        <v>82</v>
      </c>
      <c r="B48" s="40">
        <v>1250</v>
      </c>
      <c r="C48" s="40" t="s">
        <v>83</v>
      </c>
      <c r="D48" s="41" t="s">
        <v>84</v>
      </c>
      <c r="E48" s="43"/>
      <c r="F48" s="42">
        <f>IF(AND(ISEVEN(ROUND(E48,5)* B48*10^2),ROUND(MOD(ROUND(E48,5)* B48*10^2,1),2)&lt;=0.5),ROUNDDOWN(ROUND(E48,5)* B48,2),ROUND(ROUND(E48,5)* B48,2))</f>
        <v>0</v>
      </c>
      <c r="G48" s="33">
        <f>IF(AND(ISEVEN(H48*10^2),ROUND(MOD(H48*10^2,1),2)&lt;=0.5),ROUNDDOWN(H48,2),ROUND(H48,2))</f>
        <v>0</v>
      </c>
      <c r="H48" s="33">
        <f>0 * F48</f>
        <v>0</v>
      </c>
    </row>
    <row r="49" spans="1:8" s="33" customFormat="1" x14ac:dyDescent="0.2">
      <c r="A49" s="32" t="s">
        <v>85</v>
      </c>
      <c r="B49" s="40">
        <v>160</v>
      </c>
      <c r="C49" s="40" t="s">
        <v>54</v>
      </c>
      <c r="D49" s="41" t="s">
        <v>86</v>
      </c>
      <c r="E49" s="43"/>
      <c r="F49" s="42">
        <f>IF(AND(ISEVEN(ROUND(E49,5)* B49*10^2),ROUND(MOD(ROUND(E49,5)* B49*10^2,1),2)&lt;=0.5),ROUNDDOWN(ROUND(E49,5)* B49,2),ROUND(ROUND(E49,5)* B49,2))</f>
        <v>0</v>
      </c>
      <c r="G49" s="33">
        <f>IF(AND(ISEVEN(H49*10^2),ROUND(MOD(H49*10^2,1),2)&lt;=0.5),ROUNDDOWN(H49,2),ROUND(H49,2))</f>
        <v>0</v>
      </c>
      <c r="H49" s="33">
        <f>0 * F49</f>
        <v>0</v>
      </c>
    </row>
    <row r="50" spans="1:8" s="33" customFormat="1" x14ac:dyDescent="0.2">
      <c r="A50" s="32" t="s">
        <v>87</v>
      </c>
      <c r="B50" s="40">
        <v>5</v>
      </c>
      <c r="C50" s="40" t="s">
        <v>16</v>
      </c>
      <c r="D50" s="41" t="s">
        <v>88</v>
      </c>
      <c r="E50" s="43"/>
      <c r="F50" s="42">
        <f>IF(AND(ISEVEN(ROUND(E50,5)* B50*10^2),ROUND(MOD(ROUND(E50,5)* B50*10^2,1),2)&lt;=0.5),ROUNDDOWN(ROUND(E50,5)* B50,2),ROUND(ROUND(E50,5)* B50,2))</f>
        <v>0</v>
      </c>
      <c r="G50" s="33">
        <f>IF(AND(ISEVEN(H50*10^2),ROUND(MOD(H50*10^2,1),2)&lt;=0.5),ROUNDDOWN(H50,2),ROUND(H50,2))</f>
        <v>0</v>
      </c>
      <c r="H50" s="33">
        <f>0 * F50</f>
        <v>0</v>
      </c>
    </row>
    <row r="51" spans="1:8" s="33" customFormat="1" x14ac:dyDescent="0.2">
      <c r="A51" s="32" t="s">
        <v>89</v>
      </c>
      <c r="B51" s="40">
        <v>12</v>
      </c>
      <c r="C51" s="40" t="s">
        <v>51</v>
      </c>
      <c r="D51" s="41" t="s">
        <v>90</v>
      </c>
      <c r="E51" s="43"/>
      <c r="F51" s="42">
        <f>IF(AND(ISEVEN(ROUND(E51,5)* B51*10^2),ROUND(MOD(ROUND(E51,5)* B51*10^2,1),2)&lt;=0.5),ROUNDDOWN(ROUND(E51,5)* B51,2),ROUND(ROUND(E51,5)* B51,2))</f>
        <v>0</v>
      </c>
      <c r="G51" s="33">
        <f>IF(AND(ISEVEN(H51*10^2),ROUND(MOD(H51*10^2,1),2)&lt;=0.5),ROUNDDOWN(H51,2),ROUND(H51,2))</f>
        <v>0</v>
      </c>
      <c r="H51" s="33">
        <f>0 * F51</f>
        <v>0</v>
      </c>
    </row>
    <row r="52" spans="1:8" s="33" customFormat="1" x14ac:dyDescent="0.2">
      <c r="A52" s="32" t="s">
        <v>91</v>
      </c>
      <c r="B52" s="40">
        <v>20</v>
      </c>
      <c r="C52" s="40" t="s">
        <v>16</v>
      </c>
      <c r="D52" s="41" t="s">
        <v>92</v>
      </c>
      <c r="E52" s="43"/>
      <c r="F52" s="42">
        <f>IF(AND(ISEVEN(ROUND(E52,5)* B52*10^2),ROUND(MOD(ROUND(E52,5)* B52*10^2,1),2)&lt;=0.5),ROUNDDOWN(ROUND(E52,5)* B52,2),ROUND(ROUND(E52,5)* B52,2))</f>
        <v>0</v>
      </c>
      <c r="G52" s="33">
        <f>IF(AND(ISEVEN(H52*10^2),ROUND(MOD(H52*10^2,1),2)&lt;=0.5),ROUNDDOWN(H52,2),ROUND(H52,2))</f>
        <v>0</v>
      </c>
      <c r="H52" s="33">
        <f>0 * F52</f>
        <v>0</v>
      </c>
    </row>
    <row r="53" spans="1:8" s="33" customFormat="1" x14ac:dyDescent="0.2">
      <c r="A53" s="32" t="s">
        <v>93</v>
      </c>
      <c r="B53" s="40">
        <v>22</v>
      </c>
      <c r="C53" s="40" t="s">
        <v>94</v>
      </c>
      <c r="D53" s="41" t="s">
        <v>95</v>
      </c>
      <c r="E53" s="43"/>
      <c r="F53" s="42">
        <f>IF(AND(ISEVEN(ROUND(E53,5)* B53*10^2),ROUND(MOD(ROUND(E53,5)* B53*10^2,1),2)&lt;=0.5),ROUNDDOWN(ROUND(E53,5)* B53,2),ROUND(ROUND(E53,5)* B53,2))</f>
        <v>0</v>
      </c>
      <c r="G53" s="33">
        <f>IF(AND(ISEVEN(H53*10^2),ROUND(MOD(H53*10^2,1),2)&lt;=0.5),ROUNDDOWN(H53,2),ROUND(H53,2))</f>
        <v>0</v>
      </c>
      <c r="H53" s="33">
        <f>0 * F53</f>
        <v>0</v>
      </c>
    </row>
    <row r="54" spans="1:8" s="33" customFormat="1" x14ac:dyDescent="0.2">
      <c r="A54" s="32" t="s">
        <v>96</v>
      </c>
      <c r="B54" s="40">
        <v>16</v>
      </c>
      <c r="C54" s="40" t="s">
        <v>97</v>
      </c>
      <c r="D54" s="41" t="s">
        <v>98</v>
      </c>
      <c r="E54" s="43"/>
      <c r="F54" s="42">
        <f>IF(AND(ISEVEN(ROUND(E54,5)* B54*10^2),ROUND(MOD(ROUND(E54,5)* B54*10^2,1),2)&lt;=0.5),ROUNDDOWN(ROUND(E54,5)* B54,2),ROUND(ROUND(E54,5)* B54,2))</f>
        <v>0</v>
      </c>
      <c r="G54" s="33">
        <f>IF(AND(ISEVEN(H54*10^2),ROUND(MOD(H54*10^2,1),2)&lt;=0.5),ROUNDDOWN(H54,2),ROUND(H54,2))</f>
        <v>0</v>
      </c>
      <c r="H54" s="33">
        <f>0 * F54</f>
        <v>0</v>
      </c>
    </row>
    <row r="55" spans="1:8" s="33" customFormat="1" ht="25.5" x14ac:dyDescent="0.2">
      <c r="A55" s="32" t="s">
        <v>99</v>
      </c>
      <c r="B55" s="40">
        <v>8</v>
      </c>
      <c r="C55" s="40" t="s">
        <v>97</v>
      </c>
      <c r="D55" s="41" t="s">
        <v>100</v>
      </c>
      <c r="E55" s="43"/>
      <c r="F55" s="42">
        <f>IF(AND(ISEVEN(ROUND(E55,5)* B55*10^2),ROUND(MOD(ROUND(E55,5)* B55*10^2,1),2)&lt;=0.5),ROUNDDOWN(ROUND(E55,5)* B55,2),ROUND(ROUND(E55,5)* B55,2))</f>
        <v>0</v>
      </c>
      <c r="G55" s="33">
        <f>IF(AND(ISEVEN(H55*10^2),ROUND(MOD(H55*10^2,1),2)&lt;=0.5),ROUNDDOWN(H55,2),ROUND(H55,2))</f>
        <v>0</v>
      </c>
      <c r="H55" s="33">
        <f>0 * F55</f>
        <v>0</v>
      </c>
    </row>
    <row r="56" spans="1:8" s="33" customFormat="1" x14ac:dyDescent="0.2">
      <c r="A56" s="32" t="s">
        <v>101</v>
      </c>
      <c r="B56" s="40">
        <v>20</v>
      </c>
      <c r="C56" s="40" t="s">
        <v>51</v>
      </c>
      <c r="D56" s="41" t="s">
        <v>102</v>
      </c>
      <c r="E56" s="43"/>
      <c r="F56" s="42">
        <f>IF(AND(ISEVEN(ROUND(E56,5)* B56*10^2),ROUND(MOD(ROUND(E56,5)* B56*10^2,1),2)&lt;=0.5),ROUNDDOWN(ROUND(E56,5)* B56,2),ROUND(ROUND(E56,5)* B56,2))</f>
        <v>0</v>
      </c>
      <c r="G56" s="33">
        <f>IF(AND(ISEVEN(H56*10^2),ROUND(MOD(H56*10^2,1),2)&lt;=0.5),ROUNDDOWN(H56,2),ROUND(H56,2))</f>
        <v>0</v>
      </c>
      <c r="H56" s="33">
        <f>0 * F56</f>
        <v>0</v>
      </c>
    </row>
    <row r="57" spans="1:8" s="33" customFormat="1" x14ac:dyDescent="0.2">
      <c r="A57" s="32" t="s">
        <v>103</v>
      </c>
      <c r="B57" s="40">
        <v>62.5</v>
      </c>
      <c r="C57" s="40" t="s">
        <v>97</v>
      </c>
      <c r="D57" s="41" t="s">
        <v>104</v>
      </c>
      <c r="E57" s="43"/>
      <c r="F57" s="42">
        <f>IF(AND(ISEVEN(ROUND(E57,5)* B57*10^2),ROUND(MOD(ROUND(E57,5)* B57*10^2,1),2)&lt;=0.5),ROUNDDOWN(ROUND(E57,5)* B57,2),ROUND(ROUND(E57,5)* B57,2))</f>
        <v>0</v>
      </c>
      <c r="G57" s="33">
        <f>IF(AND(ISEVEN(H57*10^2),ROUND(MOD(H57*10^2,1),2)&lt;=0.5),ROUNDDOWN(H57,2),ROUND(H57,2))</f>
        <v>0</v>
      </c>
      <c r="H57" s="33">
        <f>0 * F57</f>
        <v>0</v>
      </c>
    </row>
    <row r="58" spans="1:8" s="33" customFormat="1" x14ac:dyDescent="0.2">
      <c r="A58" s="32" t="s">
        <v>105</v>
      </c>
      <c r="B58" s="40">
        <v>90</v>
      </c>
      <c r="C58" s="40" t="s">
        <v>97</v>
      </c>
      <c r="D58" s="41" t="s">
        <v>106</v>
      </c>
      <c r="E58" s="43"/>
      <c r="F58" s="42">
        <f>IF(AND(ISEVEN(ROUND(E58,5)* B58*10^2),ROUND(MOD(ROUND(E58,5)* B58*10^2,1),2)&lt;=0.5),ROUNDDOWN(ROUND(E58,5)* B58,2),ROUND(ROUND(E58,5)* B58,2))</f>
        <v>0</v>
      </c>
      <c r="G58" s="33">
        <f>IF(AND(ISEVEN(H58*10^2),ROUND(MOD(H58*10^2,1),2)&lt;=0.5),ROUNDDOWN(H58,2),ROUND(H58,2))</f>
        <v>0</v>
      </c>
      <c r="H58" s="33">
        <f>0 * F58</f>
        <v>0</v>
      </c>
    </row>
    <row r="59" spans="1:8" s="33" customFormat="1" x14ac:dyDescent="0.2">
      <c r="A59" s="32" t="s">
        <v>107</v>
      </c>
      <c r="B59" s="40">
        <v>2</v>
      </c>
      <c r="C59" s="40" t="s">
        <v>51</v>
      </c>
      <c r="D59" s="41" t="s">
        <v>108</v>
      </c>
      <c r="E59" s="43"/>
      <c r="F59" s="42">
        <f>IF(AND(ISEVEN(ROUND(E59,5)* B59*10^2),ROUND(MOD(ROUND(E59,5)* B59*10^2,1),2)&lt;=0.5),ROUNDDOWN(ROUND(E59,5)* B59,2),ROUND(ROUND(E59,5)* B59,2))</f>
        <v>0</v>
      </c>
      <c r="G59" s="33">
        <f>IF(AND(ISEVEN(H59*10^2),ROUND(MOD(H59*10^2,1),2)&lt;=0.5),ROUNDDOWN(H59,2),ROUND(H59,2))</f>
        <v>0</v>
      </c>
      <c r="H59" s="33">
        <f>0 * F59</f>
        <v>0</v>
      </c>
    </row>
    <row r="60" spans="1:8" s="33" customFormat="1" x14ac:dyDescent="0.2">
      <c r="A60" s="32" t="s">
        <v>109</v>
      </c>
      <c r="B60" s="40">
        <v>1.5</v>
      </c>
      <c r="C60" s="40" t="s">
        <v>54</v>
      </c>
      <c r="D60" s="41" t="s">
        <v>110</v>
      </c>
      <c r="E60" s="43"/>
      <c r="F60" s="42">
        <f>IF(AND(ISEVEN(ROUND(E60,5)* B60*10^2),ROUND(MOD(ROUND(E60,5)* B60*10^2,1),2)&lt;=0.5),ROUNDDOWN(ROUND(E60,5)* B60,2),ROUND(ROUND(E60,5)* B60,2))</f>
        <v>0</v>
      </c>
      <c r="G60" s="33">
        <f>IF(AND(ISEVEN(H60*10^2),ROUND(MOD(H60*10^2,1),2)&lt;=0.5),ROUNDDOWN(H60,2),ROUND(H60,2))</f>
        <v>0</v>
      </c>
      <c r="H60" s="33">
        <f>0 * F60</f>
        <v>0</v>
      </c>
    </row>
    <row r="61" spans="1:8" s="33" customFormat="1" x14ac:dyDescent="0.2">
      <c r="A61" s="32" t="s">
        <v>111</v>
      </c>
      <c r="B61" s="40">
        <v>30</v>
      </c>
      <c r="C61" s="40" t="s">
        <v>97</v>
      </c>
      <c r="D61" s="41" t="s">
        <v>112</v>
      </c>
      <c r="E61" s="43"/>
      <c r="F61" s="42">
        <f>IF(AND(ISEVEN(ROUND(E61,5)* B61*10^2),ROUND(MOD(ROUND(E61,5)* B61*10^2,1),2)&lt;=0.5),ROUNDDOWN(ROUND(E61,5)* B61,2),ROUND(ROUND(E61,5)* B61,2))</f>
        <v>0</v>
      </c>
      <c r="G61" s="33">
        <f>IF(AND(ISEVEN(H61*10^2),ROUND(MOD(H61*10^2,1),2)&lt;=0.5),ROUNDDOWN(H61,2),ROUND(H61,2))</f>
        <v>0</v>
      </c>
      <c r="H61" s="33">
        <f>0 * F61</f>
        <v>0</v>
      </c>
    </row>
    <row r="62" spans="1:8" s="33" customFormat="1" ht="25.5" x14ac:dyDescent="0.2">
      <c r="A62" s="32" t="s">
        <v>113</v>
      </c>
      <c r="B62" s="40">
        <v>5.5</v>
      </c>
      <c r="C62" s="40" t="s">
        <v>97</v>
      </c>
      <c r="D62" s="41" t="s">
        <v>114</v>
      </c>
      <c r="E62" s="43"/>
      <c r="F62" s="42">
        <f>IF(AND(ISEVEN(ROUND(E62,5)* B62*10^2),ROUND(MOD(ROUND(E62,5)* B62*10^2,1),2)&lt;=0.5),ROUNDDOWN(ROUND(E62,5)* B62,2),ROUND(ROUND(E62,5)* B62,2))</f>
        <v>0</v>
      </c>
      <c r="G62" s="33">
        <f>IF(AND(ISEVEN(H62*10^2),ROUND(MOD(H62*10^2,1),2)&lt;=0.5),ROUNDDOWN(H62,2),ROUND(H62,2))</f>
        <v>0</v>
      </c>
      <c r="H62" s="33">
        <f>0 * F62</f>
        <v>0</v>
      </c>
    </row>
    <row r="63" spans="1:8" s="33" customFormat="1" x14ac:dyDescent="0.2">
      <c r="A63" s="32" t="s">
        <v>115</v>
      </c>
      <c r="B63" s="40">
        <v>1</v>
      </c>
      <c r="C63" s="40" t="s">
        <v>16</v>
      </c>
      <c r="D63" s="41" t="s">
        <v>116</v>
      </c>
      <c r="E63" s="43"/>
      <c r="F63" s="42">
        <f>IF(AND(ISEVEN(ROUND(E63,5)* B63*10^2),ROUND(MOD(ROUND(E63,5)* B63*10^2,1),2)&lt;=0.5),ROUNDDOWN(ROUND(E63,5)* B63,2),ROUND(ROUND(E63,5)* B63,2))</f>
        <v>0</v>
      </c>
      <c r="G63" s="33">
        <f>IF(AND(ISEVEN(H63*10^2),ROUND(MOD(H63*10^2,1),2)&lt;=0.5),ROUNDDOWN(H63,2),ROUND(H63,2))</f>
        <v>0</v>
      </c>
      <c r="H63" s="33">
        <f>0 * F63</f>
        <v>0</v>
      </c>
    </row>
    <row r="64" spans="1:8" s="33" customFormat="1" x14ac:dyDescent="0.2">
      <c r="A64" s="32" t="s">
        <v>117</v>
      </c>
      <c r="B64" s="40">
        <v>60</v>
      </c>
      <c r="C64" s="40" t="s">
        <v>54</v>
      </c>
      <c r="D64" s="41" t="s">
        <v>118</v>
      </c>
      <c r="E64" s="43"/>
      <c r="F64" s="42">
        <f>IF(AND(ISEVEN(ROUND(E64,5)* B64*10^2),ROUND(MOD(ROUND(E64,5)* B64*10^2,1),2)&lt;=0.5),ROUNDDOWN(ROUND(E64,5)* B64,2),ROUND(ROUND(E64,5)* B64,2))</f>
        <v>0</v>
      </c>
      <c r="G64" s="33">
        <f>IF(AND(ISEVEN(H64*10^2),ROUND(MOD(H64*10^2,1),2)&lt;=0.5),ROUNDDOWN(H64,2),ROUND(H64,2))</f>
        <v>0</v>
      </c>
      <c r="H64" s="33">
        <f>0 * F64</f>
        <v>0</v>
      </c>
    </row>
    <row r="65" spans="1:8" s="33" customFormat="1" x14ac:dyDescent="0.2">
      <c r="A65" s="32" t="s">
        <v>119</v>
      </c>
      <c r="B65" s="40">
        <v>13</v>
      </c>
      <c r="C65" s="40" t="s">
        <v>51</v>
      </c>
      <c r="D65" s="41" t="s">
        <v>120</v>
      </c>
      <c r="E65" s="43"/>
      <c r="F65" s="42">
        <f>IF(AND(ISEVEN(ROUND(E65,5)* B65*10^2),ROUND(MOD(ROUND(E65,5)* B65*10^2,1),2)&lt;=0.5),ROUNDDOWN(ROUND(E65,5)* B65,2),ROUND(ROUND(E65,5)* B65,2))</f>
        <v>0</v>
      </c>
      <c r="G65" s="33">
        <f>IF(AND(ISEVEN(H65*10^2),ROUND(MOD(H65*10^2,1),2)&lt;=0.5),ROUNDDOWN(H65,2),ROUND(H65,2))</f>
        <v>0</v>
      </c>
      <c r="H65" s="33">
        <f>0 * F65</f>
        <v>0</v>
      </c>
    </row>
    <row r="66" spans="1:8" s="33" customFormat="1" x14ac:dyDescent="0.2">
      <c r="A66" s="32" t="s">
        <v>121</v>
      </c>
      <c r="B66" s="40">
        <v>100</v>
      </c>
      <c r="C66" s="40" t="s">
        <v>51</v>
      </c>
      <c r="D66" s="41" t="s">
        <v>122</v>
      </c>
      <c r="E66" s="43"/>
      <c r="F66" s="42">
        <f>IF(AND(ISEVEN(ROUND(E66,5)* B66*10^2),ROUND(MOD(ROUND(E66,5)* B66*10^2,1),2)&lt;=0.5),ROUNDDOWN(ROUND(E66,5)* B66,2),ROUND(ROUND(E66,5)* B66,2))</f>
        <v>0</v>
      </c>
      <c r="G66" s="33">
        <f>IF(AND(ISEVEN(H66*10^2),ROUND(MOD(H66*10^2,1),2)&lt;=0.5),ROUNDDOWN(H66,2),ROUND(H66,2))</f>
        <v>0</v>
      </c>
      <c r="H66" s="33">
        <f>0 * F66</f>
        <v>0</v>
      </c>
    </row>
    <row r="67" spans="1:8" s="33" customFormat="1" x14ac:dyDescent="0.2">
      <c r="A67" s="32" t="s">
        <v>123</v>
      </c>
      <c r="B67" s="40">
        <v>25</v>
      </c>
      <c r="C67" s="40" t="s">
        <v>16</v>
      </c>
      <c r="D67" s="41" t="s">
        <v>124</v>
      </c>
      <c r="E67" s="43"/>
      <c r="F67" s="42">
        <f>IF(AND(ISEVEN(ROUND(E67,5)* B67*10^2),ROUND(MOD(ROUND(E67,5)* B67*10^2,1),2)&lt;=0.5),ROUNDDOWN(ROUND(E67,5)* B67,2),ROUND(ROUND(E67,5)* B67,2))</f>
        <v>0</v>
      </c>
      <c r="G67" s="33">
        <f>IF(AND(ISEVEN(H67*10^2),ROUND(MOD(H67*10^2,1),2)&lt;=0.5),ROUNDDOWN(H67,2),ROUND(H67,2))</f>
        <v>0</v>
      </c>
      <c r="H67" s="33">
        <f>0 * F67</f>
        <v>0</v>
      </c>
    </row>
    <row r="68" spans="1:8" s="33" customFormat="1" x14ac:dyDescent="0.2">
      <c r="A68" s="32" t="s">
        <v>125</v>
      </c>
      <c r="B68" s="40">
        <v>110</v>
      </c>
      <c r="C68" s="40" t="s">
        <v>51</v>
      </c>
      <c r="D68" s="41" t="s">
        <v>126</v>
      </c>
      <c r="E68" s="43"/>
      <c r="F68" s="42">
        <f>IF(AND(ISEVEN(ROUND(E68,5)* B68*10^2),ROUND(MOD(ROUND(E68,5)* B68*10^2,1),2)&lt;=0.5),ROUNDDOWN(ROUND(E68,5)* B68,2),ROUND(ROUND(E68,5)* B68,2))</f>
        <v>0</v>
      </c>
      <c r="G68" s="33">
        <f>IF(AND(ISEVEN(H68*10^2),ROUND(MOD(H68*10^2,1),2)&lt;=0.5),ROUNDDOWN(H68,2),ROUND(H68,2))</f>
        <v>0</v>
      </c>
      <c r="H68" s="33">
        <f>0 * F68</f>
        <v>0</v>
      </c>
    </row>
    <row r="69" spans="1:8" s="33" customFormat="1" x14ac:dyDescent="0.2">
      <c r="A69" s="32" t="s">
        <v>127</v>
      </c>
      <c r="B69" s="40">
        <v>1150</v>
      </c>
      <c r="C69" s="40" t="s">
        <v>94</v>
      </c>
      <c r="D69" s="41" t="s">
        <v>128</v>
      </c>
      <c r="E69" s="43"/>
      <c r="F69" s="42">
        <f>IF(AND(ISEVEN(ROUND(E69,5)* B69*10^2),ROUND(MOD(ROUND(E69,5)* B69*10^2,1),2)&lt;=0.5),ROUNDDOWN(ROUND(E69,5)* B69,2),ROUND(ROUND(E69,5)* B69,2))</f>
        <v>0</v>
      </c>
      <c r="G69" s="33">
        <f>IF(AND(ISEVEN(H69*10^2),ROUND(MOD(H69*10^2,1),2)&lt;=0.5),ROUNDDOWN(H69,2),ROUND(H69,2))</f>
        <v>0</v>
      </c>
      <c r="H69" s="33">
        <f>0 * F69</f>
        <v>0</v>
      </c>
    </row>
    <row r="70" spans="1:8" s="33" customFormat="1" ht="25.5" x14ac:dyDescent="0.2">
      <c r="A70" s="32" t="s">
        <v>129</v>
      </c>
      <c r="B70" s="40">
        <v>530</v>
      </c>
      <c r="C70" s="40" t="s">
        <v>54</v>
      </c>
      <c r="D70" s="41" t="s">
        <v>130</v>
      </c>
      <c r="E70" s="43"/>
      <c r="F70" s="42">
        <f>IF(AND(ISEVEN(ROUND(E70,5)* B70*10^2),ROUND(MOD(ROUND(E70,5)* B70*10^2,1),2)&lt;=0.5),ROUNDDOWN(ROUND(E70,5)* B70,2),ROUND(ROUND(E70,5)* B70,2))</f>
        <v>0</v>
      </c>
      <c r="G70" s="33">
        <f>IF(AND(ISEVEN(H70*10^2),ROUND(MOD(H70*10^2,1),2)&lt;=0.5),ROUNDDOWN(H70,2),ROUND(H70,2))</f>
        <v>0</v>
      </c>
      <c r="H70" s="33">
        <f>0 * F70</f>
        <v>0</v>
      </c>
    </row>
    <row r="71" spans="1:8" s="33" customFormat="1" ht="25.5" x14ac:dyDescent="0.2">
      <c r="A71" s="32" t="s">
        <v>131</v>
      </c>
      <c r="B71" s="40">
        <v>2</v>
      </c>
      <c r="C71" s="40" t="s">
        <v>51</v>
      </c>
      <c r="D71" s="41" t="s">
        <v>132</v>
      </c>
      <c r="E71" s="43"/>
      <c r="F71" s="42">
        <f>IF(AND(ISEVEN(ROUND(E71,5)* B71*10^2),ROUND(MOD(ROUND(E71,5)* B71*10^2,1),2)&lt;=0.5),ROUNDDOWN(ROUND(E71,5)* B71,2),ROUND(ROUND(E71,5)* B71,2))</f>
        <v>0</v>
      </c>
      <c r="G71" s="33">
        <f>IF(AND(ISEVEN(H71*10^2),ROUND(MOD(H71*10^2,1),2)&lt;=0.5),ROUNDDOWN(H71,2),ROUND(H71,2))</f>
        <v>0</v>
      </c>
      <c r="H71" s="33">
        <f>0 * F71</f>
        <v>0</v>
      </c>
    </row>
    <row r="72" spans="1:8" s="33" customFormat="1" x14ac:dyDescent="0.2">
      <c r="A72" s="32" t="s">
        <v>133</v>
      </c>
      <c r="B72" s="40">
        <v>20</v>
      </c>
      <c r="C72" s="40" t="s">
        <v>97</v>
      </c>
      <c r="D72" s="41" t="s">
        <v>134</v>
      </c>
      <c r="E72" s="43"/>
      <c r="F72" s="42">
        <f>IF(AND(ISEVEN(ROUND(E72,5)* B72*10^2),ROUND(MOD(ROUND(E72,5)* B72*10^2,1),2)&lt;=0.5),ROUNDDOWN(ROUND(E72,5)* B72,2),ROUND(ROUND(E72,5)* B72,2))</f>
        <v>0</v>
      </c>
      <c r="G72" s="33">
        <f>IF(AND(ISEVEN(H72*10^2),ROUND(MOD(H72*10^2,1),2)&lt;=0.5),ROUNDDOWN(H72,2),ROUND(H72,2))</f>
        <v>0</v>
      </c>
      <c r="H72" s="33">
        <f>0 * F72</f>
        <v>0</v>
      </c>
    </row>
    <row r="73" spans="1:8" s="33" customFormat="1" x14ac:dyDescent="0.2">
      <c r="A73" s="32" t="s">
        <v>135</v>
      </c>
      <c r="B73" s="40">
        <v>5</v>
      </c>
      <c r="C73" s="40" t="s">
        <v>97</v>
      </c>
      <c r="D73" s="41" t="s">
        <v>136</v>
      </c>
      <c r="E73" s="43"/>
      <c r="F73" s="42">
        <f>IF(AND(ISEVEN(ROUND(E73,5)* B73*10^2),ROUND(MOD(ROUND(E73,5)* B73*10^2,1),2)&lt;=0.5),ROUNDDOWN(ROUND(E73,5)* B73,2),ROUND(ROUND(E73,5)* B73,2))</f>
        <v>0</v>
      </c>
      <c r="G73" s="33">
        <f>IF(AND(ISEVEN(H73*10^2),ROUND(MOD(H73*10^2,1),2)&lt;=0.5),ROUNDDOWN(H73,2),ROUND(H73,2))</f>
        <v>0</v>
      </c>
      <c r="H73" s="33">
        <f>0 * F73</f>
        <v>0</v>
      </c>
    </row>
    <row r="74" spans="1:8" s="33" customFormat="1" x14ac:dyDescent="0.2">
      <c r="A74" s="32" t="s">
        <v>137</v>
      </c>
      <c r="B74" s="40">
        <v>40</v>
      </c>
      <c r="C74" s="40" t="s">
        <v>97</v>
      </c>
      <c r="D74" s="41" t="s">
        <v>138</v>
      </c>
      <c r="E74" s="43"/>
      <c r="F74" s="42">
        <f>IF(AND(ISEVEN(ROUND(E74,5)* B74*10^2),ROUND(MOD(ROUND(E74,5)* B74*10^2,1),2)&lt;=0.5),ROUNDDOWN(ROUND(E74,5)* B74,2),ROUND(ROUND(E74,5)* B74,2))</f>
        <v>0</v>
      </c>
      <c r="G74" s="33">
        <f>IF(AND(ISEVEN(H74*10^2),ROUND(MOD(H74*10^2,1),2)&lt;=0.5),ROUNDDOWN(H74,2),ROUND(H74,2))</f>
        <v>0</v>
      </c>
      <c r="H74" s="33">
        <f>0 * F74</f>
        <v>0</v>
      </c>
    </row>
    <row r="75" spans="1:8" s="33" customFormat="1" x14ac:dyDescent="0.2">
      <c r="A75" s="32" t="s">
        <v>139</v>
      </c>
      <c r="B75" s="40">
        <v>80</v>
      </c>
      <c r="C75" s="40" t="s">
        <v>97</v>
      </c>
      <c r="D75" s="41" t="s">
        <v>140</v>
      </c>
      <c r="E75" s="43"/>
      <c r="F75" s="42">
        <f>IF(AND(ISEVEN(ROUND(E75,5)* B75*10^2),ROUND(MOD(ROUND(E75,5)* B75*10^2,1),2)&lt;=0.5),ROUNDDOWN(ROUND(E75,5)* B75,2),ROUND(ROUND(E75,5)* B75,2))</f>
        <v>0</v>
      </c>
      <c r="G75" s="33">
        <f>IF(AND(ISEVEN(H75*10^2),ROUND(MOD(H75*10^2,1),2)&lt;=0.5),ROUNDDOWN(H75,2),ROUND(H75,2))</f>
        <v>0</v>
      </c>
      <c r="H75" s="33">
        <f>0 * F75</f>
        <v>0</v>
      </c>
    </row>
    <row r="76" spans="1:8" s="33" customFormat="1" x14ac:dyDescent="0.2">
      <c r="A76" s="32" t="s">
        <v>141</v>
      </c>
      <c r="B76" s="40">
        <v>450</v>
      </c>
      <c r="C76" s="40" t="s">
        <v>51</v>
      </c>
      <c r="D76" s="41" t="s">
        <v>142</v>
      </c>
      <c r="E76" s="43"/>
      <c r="F76" s="42">
        <f>IF(AND(ISEVEN(ROUND(E76,5)* B76*10^2),ROUND(MOD(ROUND(E76,5)* B76*10^2,1),2)&lt;=0.5),ROUNDDOWN(ROUND(E76,5)* B76,2),ROUND(ROUND(E76,5)* B76,2))</f>
        <v>0</v>
      </c>
      <c r="G76" s="33">
        <f>IF(AND(ISEVEN(H76*10^2),ROUND(MOD(H76*10^2,1),2)&lt;=0.5),ROUNDDOWN(H76,2),ROUND(H76,2))</f>
        <v>0</v>
      </c>
      <c r="H76" s="33">
        <f>0 * F76</f>
        <v>0</v>
      </c>
    </row>
    <row r="77" spans="1:8" s="33" customFormat="1" x14ac:dyDescent="0.2">
      <c r="A77" s="32" t="s">
        <v>143</v>
      </c>
      <c r="B77" s="40">
        <v>160</v>
      </c>
      <c r="C77" s="40" t="s">
        <v>97</v>
      </c>
      <c r="D77" s="41" t="s">
        <v>144</v>
      </c>
      <c r="E77" s="43"/>
      <c r="F77" s="42">
        <f>IF(AND(ISEVEN(ROUND(E77,5)* B77*10^2),ROUND(MOD(ROUND(E77,5)* B77*10^2,1),2)&lt;=0.5),ROUNDDOWN(ROUND(E77,5)* B77,2),ROUND(ROUND(E77,5)* B77,2))</f>
        <v>0</v>
      </c>
      <c r="G77" s="33">
        <f>IF(AND(ISEVEN(H77*10^2),ROUND(MOD(H77*10^2,1),2)&lt;=0.5),ROUNDDOWN(H77,2),ROUND(H77,2))</f>
        <v>0</v>
      </c>
      <c r="H77" s="33">
        <f>0 * F77</f>
        <v>0</v>
      </c>
    </row>
    <row r="78" spans="1:8" s="33" customFormat="1" x14ac:dyDescent="0.2">
      <c r="A78" s="32" t="s">
        <v>145</v>
      </c>
      <c r="B78" s="40">
        <v>1845</v>
      </c>
      <c r="C78" s="40" t="s">
        <v>51</v>
      </c>
      <c r="D78" s="41" t="s">
        <v>146</v>
      </c>
      <c r="E78" s="43"/>
      <c r="F78" s="42">
        <f>IF(AND(ISEVEN(ROUND(E78,5)* B78*10^2),ROUND(MOD(ROUND(E78,5)* B78*10^2,1),2)&lt;=0.5),ROUNDDOWN(ROUND(E78,5)* B78,2),ROUND(ROUND(E78,5)* B78,2))</f>
        <v>0</v>
      </c>
      <c r="G78" s="33">
        <f>IF(AND(ISEVEN(H78*10^2),ROUND(MOD(H78*10^2,1),2)&lt;=0.5),ROUNDDOWN(H78,2),ROUND(H78,2))</f>
        <v>0</v>
      </c>
      <c r="H78" s="33">
        <f>0 * F78</f>
        <v>0</v>
      </c>
    </row>
    <row r="79" spans="1:8" s="33" customFormat="1" x14ac:dyDescent="0.2">
      <c r="A79" s="32" t="s">
        <v>147</v>
      </c>
      <c r="B79" s="40">
        <v>1000</v>
      </c>
      <c r="C79" s="40" t="s">
        <v>51</v>
      </c>
      <c r="D79" s="41" t="s">
        <v>148</v>
      </c>
      <c r="E79" s="43"/>
      <c r="F79" s="42">
        <f>IF(AND(ISEVEN(ROUND(E79,5)* B79*10^2),ROUND(MOD(ROUND(E79,5)* B79*10^2,1),2)&lt;=0.5),ROUNDDOWN(ROUND(E79,5)* B79,2),ROUND(ROUND(E79,5)* B79,2))</f>
        <v>0</v>
      </c>
      <c r="G79" s="33">
        <f>IF(AND(ISEVEN(H79*10^2),ROUND(MOD(H79*10^2,1),2)&lt;=0.5),ROUNDDOWN(H79,2),ROUND(H79,2))</f>
        <v>0</v>
      </c>
      <c r="H79" s="33">
        <f>0 * F79</f>
        <v>0</v>
      </c>
    </row>
    <row r="80" spans="1:8" s="33" customFormat="1" x14ac:dyDescent="0.2">
      <c r="A80" s="32" t="s">
        <v>149</v>
      </c>
      <c r="B80" s="40">
        <v>1000</v>
      </c>
      <c r="C80" s="40" t="s">
        <v>51</v>
      </c>
      <c r="D80" s="41" t="s">
        <v>150</v>
      </c>
      <c r="E80" s="43"/>
      <c r="F80" s="42">
        <f>IF(AND(ISEVEN(ROUND(E80,5)* B80*10^2),ROUND(MOD(ROUND(E80,5)* B80*10^2,1),2)&lt;=0.5),ROUNDDOWN(ROUND(E80,5)* B80,2),ROUND(ROUND(E80,5)* B80,2))</f>
        <v>0</v>
      </c>
      <c r="G80" s="33">
        <f>IF(AND(ISEVEN(H80*10^2),ROUND(MOD(H80*10^2,1),2)&lt;=0.5),ROUNDDOWN(H80,2),ROUND(H80,2))</f>
        <v>0</v>
      </c>
      <c r="H80" s="33">
        <f>0 * F80</f>
        <v>0</v>
      </c>
    </row>
    <row r="81" spans="1:8" s="33" customFormat="1" x14ac:dyDescent="0.2">
      <c r="A81" s="32" t="s">
        <v>151</v>
      </c>
      <c r="B81" s="40">
        <v>1000</v>
      </c>
      <c r="C81" s="40" t="s">
        <v>51</v>
      </c>
      <c r="D81" s="41" t="s">
        <v>152</v>
      </c>
      <c r="E81" s="43"/>
      <c r="F81" s="42">
        <f>IF(AND(ISEVEN(ROUND(E81,5)* B81*10^2),ROUND(MOD(ROUND(E81,5)* B81*10^2,1),2)&lt;=0.5),ROUNDDOWN(ROUND(E81,5)* B81,2),ROUND(ROUND(E81,5)* B81,2))</f>
        <v>0</v>
      </c>
      <c r="G81" s="33">
        <f>IF(AND(ISEVEN(H81*10^2),ROUND(MOD(H81*10^2,1),2)&lt;=0.5),ROUNDDOWN(H81,2),ROUND(H81,2))</f>
        <v>0</v>
      </c>
      <c r="H81" s="33">
        <f>0 * F81</f>
        <v>0</v>
      </c>
    </row>
    <row r="82" spans="1:8" s="33" customFormat="1" x14ac:dyDescent="0.2">
      <c r="A82" s="32" t="s">
        <v>153</v>
      </c>
      <c r="B82" s="40">
        <v>1000</v>
      </c>
      <c r="C82" s="40" t="s">
        <v>51</v>
      </c>
      <c r="D82" s="41" t="s">
        <v>154</v>
      </c>
      <c r="E82" s="43"/>
      <c r="F82" s="42">
        <f>IF(AND(ISEVEN(ROUND(E82,5)* B82*10^2),ROUND(MOD(ROUND(E82,5)* B82*10^2,1),2)&lt;=0.5),ROUNDDOWN(ROUND(E82,5)* B82,2),ROUND(ROUND(E82,5)* B82,2))</f>
        <v>0</v>
      </c>
      <c r="G82" s="33">
        <f>IF(AND(ISEVEN(H82*10^2),ROUND(MOD(H82*10^2,1),2)&lt;=0.5),ROUNDDOWN(H82,2),ROUND(H82,2))</f>
        <v>0</v>
      </c>
      <c r="H82" s="33">
        <f>0 * F82</f>
        <v>0</v>
      </c>
    </row>
    <row r="83" spans="1:8" s="33" customFormat="1" x14ac:dyDescent="0.2">
      <c r="A83" s="32" t="s">
        <v>155</v>
      </c>
      <c r="B83" s="40">
        <v>1000</v>
      </c>
      <c r="C83" s="40" t="s">
        <v>51</v>
      </c>
      <c r="D83" s="41" t="s">
        <v>156</v>
      </c>
      <c r="E83" s="43"/>
      <c r="F83" s="42">
        <f>IF(AND(ISEVEN(ROUND(E83,5)* B83*10^2),ROUND(MOD(ROUND(E83,5)* B83*10^2,1),2)&lt;=0.5),ROUNDDOWN(ROUND(E83,5)* B83,2),ROUND(ROUND(E83,5)* B83,2))</f>
        <v>0</v>
      </c>
      <c r="G83" s="33">
        <f>IF(AND(ISEVEN(H83*10^2),ROUND(MOD(H83*10^2,1),2)&lt;=0.5),ROUNDDOWN(H83,2),ROUND(H83,2))</f>
        <v>0</v>
      </c>
      <c r="H83" s="33">
        <f>0 * F83</f>
        <v>0</v>
      </c>
    </row>
    <row r="84" spans="1:8" s="45" customFormat="1" ht="27.95" customHeight="1" x14ac:dyDescent="0.2">
      <c r="A84" s="44"/>
      <c r="B84" s="46"/>
      <c r="C84" s="47"/>
      <c r="D84" s="48"/>
      <c r="E84" s="49" t="s">
        <v>157</v>
      </c>
      <c r="F84" s="50">
        <f>SUM(F15:F83)</f>
        <v>0</v>
      </c>
    </row>
    <row r="85" spans="1:8" s="45" customFormat="1" ht="27.95" customHeight="1" x14ac:dyDescent="0.2">
      <c r="A85" s="44"/>
      <c r="B85" s="46"/>
      <c r="C85" s="47"/>
      <c r="D85" s="48"/>
      <c r="E85" s="49" t="s">
        <v>158</v>
      </c>
      <c r="F85" s="50">
        <f>ROUND(F84* 0.21, 2)</f>
        <v>0</v>
      </c>
    </row>
    <row r="86" spans="1:8" s="45" customFormat="1" ht="27.95" customHeight="1" x14ac:dyDescent="0.2">
      <c r="A86" s="44"/>
      <c r="B86" s="46"/>
      <c r="C86" s="47"/>
      <c r="D86" s="48"/>
      <c r="E86" s="49" t="s">
        <v>159</v>
      </c>
      <c r="F86" s="50">
        <f>SUM(F84:F85)</f>
        <v>0</v>
      </c>
    </row>
    <row r="89" spans="1:8" x14ac:dyDescent="0.2">
      <c r="B89" s="27" t="s">
        <v>160</v>
      </c>
      <c r="C89" s="28"/>
      <c r="D89" s="29"/>
      <c r="E89" s="30"/>
      <c r="F89" s="31"/>
    </row>
    <row r="90" spans="1:8" s="33" customFormat="1" ht="38.25" x14ac:dyDescent="0.2">
      <c r="A90" s="32"/>
      <c r="B90" s="35" t="s">
        <v>7</v>
      </c>
      <c r="C90" s="36" t="s">
        <v>8</v>
      </c>
      <c r="D90" s="37" t="s">
        <v>9</v>
      </c>
      <c r="E90" s="38" t="s">
        <v>10</v>
      </c>
      <c r="F90" s="39" t="s">
        <v>11</v>
      </c>
    </row>
    <row r="91" spans="1:8" s="33" customFormat="1" ht="25.5" x14ac:dyDescent="0.2">
      <c r="A91" s="32" t="s">
        <v>161</v>
      </c>
      <c r="B91" s="40">
        <v>10</v>
      </c>
      <c r="C91" s="40" t="s">
        <v>16</v>
      </c>
      <c r="D91" s="41" t="s">
        <v>162</v>
      </c>
      <c r="E91" s="43"/>
      <c r="F91" s="42">
        <f>IF(AND(ISEVEN(ROUND(E91,5)* B91*10^2),ROUND(MOD(ROUND(E91,5)* B91*10^2,1),2)&lt;=0.5),ROUNDDOWN(ROUND(E91,5)* B91,2),ROUND(ROUND(E91,5)* B91,2))</f>
        <v>0</v>
      </c>
      <c r="G91" s="33">
        <f>IF(AND(ISEVEN(H91*10^2),ROUND(MOD(H91*10^2,1),2)&lt;=0.5),ROUNDDOWN(H91,2),ROUND(H91,2))</f>
        <v>0</v>
      </c>
      <c r="H91" s="33">
        <f>0 * F91</f>
        <v>0</v>
      </c>
    </row>
    <row r="92" spans="1:8" s="33" customFormat="1" x14ac:dyDescent="0.2">
      <c r="A92" s="32" t="s">
        <v>163</v>
      </c>
      <c r="B92" s="40">
        <v>20</v>
      </c>
      <c r="C92" s="40" t="s">
        <v>51</v>
      </c>
      <c r="D92" s="41" t="s">
        <v>164</v>
      </c>
      <c r="E92" s="43"/>
      <c r="F92" s="42">
        <f>IF(AND(ISEVEN(ROUND(E92,5)* B92*10^2),ROUND(MOD(ROUND(E92,5)* B92*10^2,1),2)&lt;=0.5),ROUNDDOWN(ROUND(E92,5)* B92,2),ROUND(ROUND(E92,5)* B92,2))</f>
        <v>0</v>
      </c>
      <c r="G92" s="33">
        <f>IF(AND(ISEVEN(H92*10^2),ROUND(MOD(H92*10^2,1),2)&lt;=0.5),ROUNDDOWN(H92,2),ROUND(H92,2))</f>
        <v>0</v>
      </c>
      <c r="H92" s="33">
        <f>0 * F92</f>
        <v>0</v>
      </c>
    </row>
    <row r="93" spans="1:8" s="33" customFormat="1" ht="25.5" x14ac:dyDescent="0.2">
      <c r="A93" s="32" t="s">
        <v>165</v>
      </c>
      <c r="B93" s="40">
        <v>33</v>
      </c>
      <c r="C93" s="40" t="s">
        <v>16</v>
      </c>
      <c r="D93" s="41" t="s">
        <v>166</v>
      </c>
      <c r="E93" s="43"/>
      <c r="F93" s="42">
        <f>IF(AND(ISEVEN(ROUND(E93,5)* B93*10^2),ROUND(MOD(ROUND(E93,5)* B93*10^2,1),2)&lt;=0.5),ROUNDDOWN(ROUND(E93,5)* B93,2),ROUND(ROUND(E93,5)* B93,2))</f>
        <v>0</v>
      </c>
      <c r="G93" s="33">
        <f>IF(AND(ISEVEN(H93*10^2),ROUND(MOD(H93*10^2,1),2)&lt;=0.5),ROUNDDOWN(H93,2),ROUND(H93,2))</f>
        <v>0</v>
      </c>
      <c r="H93" s="33">
        <f>0 * F93</f>
        <v>0</v>
      </c>
    </row>
    <row r="94" spans="1:8" s="33" customFormat="1" x14ac:dyDescent="0.2">
      <c r="A94" s="32" t="s">
        <v>167</v>
      </c>
      <c r="B94" s="40">
        <v>900</v>
      </c>
      <c r="C94" s="40" t="s">
        <v>54</v>
      </c>
      <c r="D94" s="41" t="s">
        <v>168</v>
      </c>
      <c r="E94" s="43"/>
      <c r="F94" s="42">
        <f>IF(AND(ISEVEN(ROUND(E94,5)* B94*10^2),ROUND(MOD(ROUND(E94,5)* B94*10^2,1),2)&lt;=0.5),ROUNDDOWN(ROUND(E94,5)* B94,2),ROUND(ROUND(E94,5)* B94,2))</f>
        <v>0</v>
      </c>
      <c r="G94" s="33">
        <f>IF(AND(ISEVEN(H94*10^2),ROUND(MOD(H94*10^2,1),2)&lt;=0.5),ROUNDDOWN(H94,2),ROUND(H94,2))</f>
        <v>0</v>
      </c>
      <c r="H94" s="33">
        <f>0 * F94</f>
        <v>0</v>
      </c>
    </row>
    <row r="95" spans="1:8" s="33" customFormat="1" x14ac:dyDescent="0.2">
      <c r="A95" s="32" t="s">
        <v>169</v>
      </c>
      <c r="B95" s="40">
        <v>100</v>
      </c>
      <c r="C95" s="40" t="s">
        <v>54</v>
      </c>
      <c r="D95" s="41" t="s">
        <v>170</v>
      </c>
      <c r="E95" s="43"/>
      <c r="F95" s="42">
        <f>IF(AND(ISEVEN(ROUND(E95,5)* B95*10^2),ROUND(MOD(ROUND(E95,5)* B95*10^2,1),2)&lt;=0.5),ROUNDDOWN(ROUND(E95,5)* B95,2),ROUND(ROUND(E95,5)* B95,2))</f>
        <v>0</v>
      </c>
      <c r="G95" s="33">
        <f>IF(AND(ISEVEN(H95*10^2),ROUND(MOD(H95*10^2,1),2)&lt;=0.5),ROUNDDOWN(H95,2),ROUND(H95,2))</f>
        <v>0</v>
      </c>
      <c r="H95" s="33">
        <f>0 * F95</f>
        <v>0</v>
      </c>
    </row>
    <row r="96" spans="1:8" s="33" customFormat="1" x14ac:dyDescent="0.2">
      <c r="A96" s="32" t="s">
        <v>171</v>
      </c>
      <c r="B96" s="40">
        <v>250</v>
      </c>
      <c r="C96" s="40" t="s">
        <v>54</v>
      </c>
      <c r="D96" s="41" t="s">
        <v>172</v>
      </c>
      <c r="E96" s="43"/>
      <c r="F96" s="42">
        <f>IF(AND(ISEVEN(ROUND(E96,5)* B96*10^2),ROUND(MOD(ROUND(E96,5)* B96*10^2,1),2)&lt;=0.5),ROUNDDOWN(ROUND(E96,5)* B96,2),ROUND(ROUND(E96,5)* B96,2))</f>
        <v>0</v>
      </c>
      <c r="G96" s="33">
        <f>IF(AND(ISEVEN(H96*10^2),ROUND(MOD(H96*10^2,1),2)&lt;=0.5),ROUNDDOWN(H96,2),ROUND(H96,2))</f>
        <v>0</v>
      </c>
      <c r="H96" s="33">
        <f>0 * F96</f>
        <v>0</v>
      </c>
    </row>
    <row r="97" spans="1:8" s="33" customFormat="1" x14ac:dyDescent="0.2">
      <c r="A97" s="32" t="s">
        <v>173</v>
      </c>
      <c r="B97" s="40">
        <v>180</v>
      </c>
      <c r="C97" s="40" t="s">
        <v>54</v>
      </c>
      <c r="D97" s="41" t="s">
        <v>174</v>
      </c>
      <c r="E97" s="43"/>
      <c r="F97" s="42">
        <f>IF(AND(ISEVEN(ROUND(E97,5)* B97*10^2),ROUND(MOD(ROUND(E97,5)* B97*10^2,1),2)&lt;=0.5),ROUNDDOWN(ROUND(E97,5)* B97,2),ROUND(ROUND(E97,5)* B97,2))</f>
        <v>0</v>
      </c>
      <c r="G97" s="33">
        <f>IF(AND(ISEVEN(H97*10^2),ROUND(MOD(H97*10^2,1),2)&lt;=0.5),ROUNDDOWN(H97,2),ROUND(H97,2))</f>
        <v>0</v>
      </c>
      <c r="H97" s="33">
        <f>0 * F97</f>
        <v>0</v>
      </c>
    </row>
    <row r="98" spans="1:8" s="33" customFormat="1" ht="25.5" x14ac:dyDescent="0.2">
      <c r="A98" s="32" t="s">
        <v>175</v>
      </c>
      <c r="B98" s="40">
        <v>50</v>
      </c>
      <c r="C98" s="40" t="s">
        <v>94</v>
      </c>
      <c r="D98" s="41" t="s">
        <v>176</v>
      </c>
      <c r="E98" s="43"/>
      <c r="F98" s="42">
        <f>IF(AND(ISEVEN(ROUND(E98,5)* B98*10^2),ROUND(MOD(ROUND(E98,5)* B98*10^2,1),2)&lt;=0.5),ROUNDDOWN(ROUND(E98,5)* B98,2),ROUND(ROUND(E98,5)* B98,2))</f>
        <v>0</v>
      </c>
      <c r="G98" s="33">
        <f>IF(AND(ISEVEN(H98*10^2),ROUND(MOD(H98*10^2,1),2)&lt;=0.5),ROUNDDOWN(H98,2),ROUND(H98,2))</f>
        <v>0</v>
      </c>
      <c r="H98" s="33">
        <f>0 * F98</f>
        <v>0</v>
      </c>
    </row>
    <row r="99" spans="1:8" s="33" customFormat="1" ht="25.5" x14ac:dyDescent="0.2">
      <c r="A99" s="32" t="s">
        <v>177</v>
      </c>
      <c r="B99" s="40">
        <v>50</v>
      </c>
      <c r="C99" s="40" t="s">
        <v>94</v>
      </c>
      <c r="D99" s="41" t="s">
        <v>178</v>
      </c>
      <c r="E99" s="43"/>
      <c r="F99" s="42">
        <f>IF(AND(ISEVEN(ROUND(E99,5)* B99*10^2),ROUND(MOD(ROUND(E99,5)* B99*10^2,1),2)&lt;=0.5),ROUNDDOWN(ROUND(E99,5)* B99,2),ROUND(ROUND(E99,5)* B99,2))</f>
        <v>0</v>
      </c>
      <c r="G99" s="33">
        <f>IF(AND(ISEVEN(H99*10^2),ROUND(MOD(H99*10^2,1),2)&lt;=0.5),ROUNDDOWN(H99,2),ROUND(H99,2))</f>
        <v>0</v>
      </c>
      <c r="H99" s="33">
        <f>0 * F99</f>
        <v>0</v>
      </c>
    </row>
    <row r="100" spans="1:8" s="33" customFormat="1" x14ac:dyDescent="0.2">
      <c r="A100" s="32" t="s">
        <v>179</v>
      </c>
      <c r="B100" s="40">
        <v>30</v>
      </c>
      <c r="C100" s="40" t="s">
        <v>94</v>
      </c>
      <c r="D100" s="41" t="s">
        <v>180</v>
      </c>
      <c r="E100" s="43"/>
      <c r="F100" s="42">
        <f>IF(AND(ISEVEN(ROUND(E100,5)* B100*10^2),ROUND(MOD(ROUND(E100,5)* B100*10^2,1),2)&lt;=0.5),ROUNDDOWN(ROUND(E100,5)* B100,2),ROUND(ROUND(E100,5)* B100,2))</f>
        <v>0</v>
      </c>
      <c r="G100" s="33">
        <f>IF(AND(ISEVEN(H100*10^2),ROUND(MOD(H100*10^2,1),2)&lt;=0.5),ROUNDDOWN(H100,2),ROUND(H100,2))</f>
        <v>0</v>
      </c>
      <c r="H100" s="33">
        <f>0 * F100</f>
        <v>0</v>
      </c>
    </row>
    <row r="101" spans="1:8" s="33" customFormat="1" x14ac:dyDescent="0.2">
      <c r="A101" s="32" t="s">
        <v>181</v>
      </c>
      <c r="B101" s="40">
        <v>30</v>
      </c>
      <c r="C101" s="40" t="s">
        <v>94</v>
      </c>
      <c r="D101" s="41" t="s">
        <v>182</v>
      </c>
      <c r="E101" s="43"/>
      <c r="F101" s="42">
        <f>IF(AND(ISEVEN(ROUND(E101,5)* B101*10^2),ROUND(MOD(ROUND(E101,5)* B101*10^2,1),2)&lt;=0.5),ROUNDDOWN(ROUND(E101,5)* B101,2),ROUND(ROUND(E101,5)* B101,2))</f>
        <v>0</v>
      </c>
      <c r="G101" s="33">
        <f>IF(AND(ISEVEN(H101*10^2),ROUND(MOD(H101*10^2,1),2)&lt;=0.5),ROUNDDOWN(H101,2),ROUND(H101,2))</f>
        <v>0</v>
      </c>
      <c r="H101" s="33">
        <f>0 * F101</f>
        <v>0</v>
      </c>
    </row>
    <row r="102" spans="1:8" s="33" customFormat="1" x14ac:dyDescent="0.2">
      <c r="A102" s="32" t="s">
        <v>183</v>
      </c>
      <c r="B102" s="40">
        <v>30</v>
      </c>
      <c r="C102" s="40" t="s">
        <v>94</v>
      </c>
      <c r="D102" s="41" t="s">
        <v>184</v>
      </c>
      <c r="E102" s="43"/>
      <c r="F102" s="42">
        <f>IF(AND(ISEVEN(ROUND(E102,5)* B102*10^2),ROUND(MOD(ROUND(E102,5)* B102*10^2,1),2)&lt;=0.5),ROUNDDOWN(ROUND(E102,5)* B102,2),ROUND(ROUND(E102,5)* B102,2))</f>
        <v>0</v>
      </c>
      <c r="G102" s="33">
        <f>IF(AND(ISEVEN(H102*10^2),ROUND(MOD(H102*10^2,1),2)&lt;=0.5),ROUNDDOWN(H102,2),ROUND(H102,2))</f>
        <v>0</v>
      </c>
      <c r="H102" s="33">
        <f>0 * F102</f>
        <v>0</v>
      </c>
    </row>
    <row r="103" spans="1:8" s="33" customFormat="1" x14ac:dyDescent="0.2">
      <c r="A103" s="32" t="s">
        <v>185</v>
      </c>
      <c r="B103" s="40">
        <v>100</v>
      </c>
      <c r="C103" s="40" t="s">
        <v>94</v>
      </c>
      <c r="D103" s="41" t="s">
        <v>186</v>
      </c>
      <c r="E103" s="43"/>
      <c r="F103" s="42">
        <f>IF(AND(ISEVEN(ROUND(E103,5)* B103*10^2),ROUND(MOD(ROUND(E103,5)* B103*10^2,1),2)&lt;=0.5),ROUNDDOWN(ROUND(E103,5)* B103,2),ROUND(ROUND(E103,5)* B103,2))</f>
        <v>0</v>
      </c>
      <c r="G103" s="33">
        <f>IF(AND(ISEVEN(H103*10^2),ROUND(MOD(H103*10^2,1),2)&lt;=0.5),ROUNDDOWN(H103,2),ROUND(H103,2))</f>
        <v>0</v>
      </c>
      <c r="H103" s="33">
        <f>0 * F103</f>
        <v>0</v>
      </c>
    </row>
    <row r="104" spans="1:8" s="33" customFormat="1" x14ac:dyDescent="0.2">
      <c r="A104" s="32" t="s">
        <v>187</v>
      </c>
      <c r="B104" s="40">
        <v>350</v>
      </c>
      <c r="C104" s="40" t="s">
        <v>16</v>
      </c>
      <c r="D104" s="41" t="s">
        <v>188</v>
      </c>
      <c r="E104" s="43"/>
      <c r="F104" s="42">
        <f>IF(AND(ISEVEN(ROUND(E104,5)* B104*10^2),ROUND(MOD(ROUND(E104,5)* B104*10^2,1),2)&lt;=0.5),ROUNDDOWN(ROUND(E104,5)* B104,2),ROUND(ROUND(E104,5)* B104,2))</f>
        <v>0</v>
      </c>
      <c r="G104" s="33">
        <f>IF(AND(ISEVEN(H104*10^2),ROUND(MOD(H104*10^2,1),2)&lt;=0.5),ROUNDDOWN(H104,2),ROUND(H104,2))</f>
        <v>0</v>
      </c>
      <c r="H104" s="33">
        <f>0 * F104</f>
        <v>0</v>
      </c>
    </row>
    <row r="105" spans="1:8" s="33" customFormat="1" x14ac:dyDescent="0.2">
      <c r="A105" s="32" t="s">
        <v>189</v>
      </c>
      <c r="B105" s="40">
        <v>500</v>
      </c>
      <c r="C105" s="40" t="s">
        <v>94</v>
      </c>
      <c r="D105" s="41" t="s">
        <v>190</v>
      </c>
      <c r="E105" s="43"/>
      <c r="F105" s="42">
        <f>IF(AND(ISEVEN(ROUND(E105,5)* B105*10^2),ROUND(MOD(ROUND(E105,5)* B105*10^2,1),2)&lt;=0.5),ROUNDDOWN(ROUND(E105,5)* B105,2),ROUND(ROUND(E105,5)* B105,2))</f>
        <v>0</v>
      </c>
      <c r="G105" s="33">
        <f>IF(AND(ISEVEN(H105*10^2),ROUND(MOD(H105*10^2,1),2)&lt;=0.5),ROUNDDOWN(H105,2),ROUND(H105,2))</f>
        <v>0</v>
      </c>
      <c r="H105" s="33">
        <f>0 * F105</f>
        <v>0</v>
      </c>
    </row>
    <row r="106" spans="1:8" s="33" customFormat="1" x14ac:dyDescent="0.2">
      <c r="A106" s="32" t="s">
        <v>191</v>
      </c>
      <c r="B106" s="40">
        <v>500</v>
      </c>
      <c r="C106" s="40" t="s">
        <v>51</v>
      </c>
      <c r="D106" s="41" t="s">
        <v>192</v>
      </c>
      <c r="E106" s="43"/>
      <c r="F106" s="42">
        <f>IF(AND(ISEVEN(ROUND(E106,5)* B106*10^2),ROUND(MOD(ROUND(E106,5)* B106*10^2,1),2)&lt;=0.5),ROUNDDOWN(ROUND(E106,5)* B106,2),ROUND(ROUND(E106,5)* B106,2))</f>
        <v>0</v>
      </c>
      <c r="G106" s="33">
        <f>IF(AND(ISEVEN(H106*10^2),ROUND(MOD(H106*10^2,1),2)&lt;=0.5),ROUNDDOWN(H106,2),ROUND(H106,2))</f>
        <v>0</v>
      </c>
      <c r="H106" s="33">
        <f>0 * F106</f>
        <v>0</v>
      </c>
    </row>
    <row r="107" spans="1:8" s="33" customFormat="1" x14ac:dyDescent="0.2">
      <c r="A107" s="32" t="s">
        <v>193</v>
      </c>
      <c r="B107" s="40">
        <v>1500</v>
      </c>
      <c r="C107" s="40" t="s">
        <v>51</v>
      </c>
      <c r="D107" s="41" t="s">
        <v>194</v>
      </c>
      <c r="E107" s="43"/>
      <c r="F107" s="42">
        <f>IF(AND(ISEVEN(ROUND(E107,5)* B107*10^2),ROUND(MOD(ROUND(E107,5)* B107*10^2,1),2)&lt;=0.5),ROUNDDOWN(ROUND(E107,5)* B107,2),ROUND(ROUND(E107,5)* B107,2))</f>
        <v>0</v>
      </c>
      <c r="G107" s="33">
        <f>IF(AND(ISEVEN(H107*10^2),ROUND(MOD(H107*10^2,1),2)&lt;=0.5),ROUNDDOWN(H107,2),ROUND(H107,2))</f>
        <v>0</v>
      </c>
      <c r="H107" s="33">
        <f>0 * F107</f>
        <v>0</v>
      </c>
    </row>
    <row r="108" spans="1:8" s="33" customFormat="1" x14ac:dyDescent="0.2">
      <c r="A108" s="32" t="s">
        <v>195</v>
      </c>
      <c r="B108" s="40">
        <v>1500</v>
      </c>
      <c r="C108" s="40" t="s">
        <v>51</v>
      </c>
      <c r="D108" s="41" t="s">
        <v>196</v>
      </c>
      <c r="E108" s="43"/>
      <c r="F108" s="42">
        <f>IF(AND(ISEVEN(ROUND(E108,5)* B108*10^2),ROUND(MOD(ROUND(E108,5)* B108*10^2,1),2)&lt;=0.5),ROUNDDOWN(ROUND(E108,5)* B108,2),ROUND(ROUND(E108,5)* B108,2))</f>
        <v>0</v>
      </c>
      <c r="G108" s="33">
        <f>IF(AND(ISEVEN(H108*10^2),ROUND(MOD(H108*10^2,1),2)&lt;=0.5),ROUNDDOWN(H108,2),ROUND(H108,2))</f>
        <v>0</v>
      </c>
      <c r="H108" s="33">
        <f>0 * F108</f>
        <v>0</v>
      </c>
    </row>
    <row r="109" spans="1:8" s="33" customFormat="1" x14ac:dyDescent="0.2">
      <c r="A109" s="32" t="s">
        <v>197</v>
      </c>
      <c r="B109" s="40">
        <v>1500</v>
      </c>
      <c r="C109" s="40" t="s">
        <v>51</v>
      </c>
      <c r="D109" s="41" t="s">
        <v>198</v>
      </c>
      <c r="E109" s="43"/>
      <c r="F109" s="42">
        <f>IF(AND(ISEVEN(ROUND(E109,5)* B109*10^2),ROUND(MOD(ROUND(E109,5)* B109*10^2,1),2)&lt;=0.5),ROUNDDOWN(ROUND(E109,5)* B109,2),ROUND(ROUND(E109,5)* B109,2))</f>
        <v>0</v>
      </c>
      <c r="G109" s="33">
        <f>IF(AND(ISEVEN(H109*10^2),ROUND(MOD(H109*10^2,1),2)&lt;=0.5),ROUNDDOWN(H109,2),ROUND(H109,2))</f>
        <v>0</v>
      </c>
      <c r="H109" s="33">
        <f>0 * F109</f>
        <v>0</v>
      </c>
    </row>
    <row r="110" spans="1:8" s="33" customFormat="1" x14ac:dyDescent="0.2">
      <c r="A110" s="32" t="s">
        <v>199</v>
      </c>
      <c r="B110" s="40">
        <v>350</v>
      </c>
      <c r="C110" s="40" t="s">
        <v>16</v>
      </c>
      <c r="D110" s="41" t="s">
        <v>200</v>
      </c>
      <c r="E110" s="43"/>
      <c r="F110" s="42">
        <f>IF(AND(ISEVEN(ROUND(E110,5)* B110*10^2),ROUND(MOD(ROUND(E110,5)* B110*10^2,1),2)&lt;=0.5),ROUNDDOWN(ROUND(E110,5)* B110,2),ROUND(ROUND(E110,5)* B110,2))</f>
        <v>0</v>
      </c>
      <c r="G110" s="33">
        <f>IF(AND(ISEVEN(H110*10^2),ROUND(MOD(H110*10^2,1),2)&lt;=0.5),ROUNDDOWN(H110,2),ROUND(H110,2))</f>
        <v>0</v>
      </c>
      <c r="H110" s="33">
        <f>0 * F110</f>
        <v>0</v>
      </c>
    </row>
    <row r="111" spans="1:8" s="33" customFormat="1" x14ac:dyDescent="0.2">
      <c r="A111" s="32" t="s">
        <v>201</v>
      </c>
      <c r="B111" s="40">
        <v>100</v>
      </c>
      <c r="C111" s="40" t="s">
        <v>16</v>
      </c>
      <c r="D111" s="41" t="s">
        <v>202</v>
      </c>
      <c r="E111" s="43"/>
      <c r="F111" s="42">
        <f>IF(AND(ISEVEN(ROUND(E111,5)* B111*10^2),ROUND(MOD(ROUND(E111,5)* B111*10^2,1),2)&lt;=0.5),ROUNDDOWN(ROUND(E111,5)* B111,2),ROUND(ROUND(E111,5)* B111,2))</f>
        <v>0</v>
      </c>
      <c r="G111" s="33">
        <f>IF(AND(ISEVEN(H111*10^2),ROUND(MOD(H111*10^2,1),2)&lt;=0.5),ROUNDDOWN(H111,2),ROUND(H111,2))</f>
        <v>0</v>
      </c>
      <c r="H111" s="33">
        <f>0 * F111</f>
        <v>0</v>
      </c>
    </row>
    <row r="112" spans="1:8" s="33" customFormat="1" x14ac:dyDescent="0.2">
      <c r="A112" s="32" t="s">
        <v>203</v>
      </c>
      <c r="B112" s="40">
        <v>100</v>
      </c>
      <c r="C112" s="40" t="s">
        <v>54</v>
      </c>
      <c r="D112" s="41" t="s">
        <v>204</v>
      </c>
      <c r="E112" s="43"/>
      <c r="F112" s="42">
        <f>IF(AND(ISEVEN(ROUND(E112,5)* B112*10^2),ROUND(MOD(ROUND(E112,5)* B112*10^2,1),2)&lt;=0.5),ROUNDDOWN(ROUND(E112,5)* B112,2),ROUND(ROUND(E112,5)* B112,2))</f>
        <v>0</v>
      </c>
      <c r="G112" s="33">
        <f>IF(AND(ISEVEN(H112*10^2),ROUND(MOD(H112*10^2,1),2)&lt;=0.5),ROUNDDOWN(H112,2),ROUND(H112,2))</f>
        <v>0</v>
      </c>
      <c r="H112" s="33">
        <f>0 * F112</f>
        <v>0</v>
      </c>
    </row>
    <row r="113" spans="1:8" s="33" customFormat="1" x14ac:dyDescent="0.2">
      <c r="A113" s="32" t="s">
        <v>205</v>
      </c>
      <c r="B113" s="40">
        <v>500</v>
      </c>
      <c r="C113" s="40" t="s">
        <v>94</v>
      </c>
      <c r="D113" s="41" t="s">
        <v>206</v>
      </c>
      <c r="E113" s="43"/>
      <c r="F113" s="42">
        <f>IF(AND(ISEVEN(ROUND(E113,5)* B113*10^2),ROUND(MOD(ROUND(E113,5)* B113*10^2,1),2)&lt;=0.5),ROUNDDOWN(ROUND(E113,5)* B113,2),ROUND(ROUND(E113,5)* B113,2))</f>
        <v>0</v>
      </c>
      <c r="G113" s="33">
        <f>IF(AND(ISEVEN(H113*10^2),ROUND(MOD(H113*10^2,1),2)&lt;=0.5),ROUNDDOWN(H113,2),ROUND(H113,2))</f>
        <v>0</v>
      </c>
      <c r="H113" s="33">
        <f>0 * F113</f>
        <v>0</v>
      </c>
    </row>
    <row r="114" spans="1:8" s="33" customFormat="1" x14ac:dyDescent="0.2">
      <c r="A114" s="32" t="s">
        <v>207</v>
      </c>
      <c r="B114" s="40">
        <v>500</v>
      </c>
      <c r="C114" s="40" t="s">
        <v>94</v>
      </c>
      <c r="D114" s="41" t="s">
        <v>208</v>
      </c>
      <c r="E114" s="43"/>
      <c r="F114" s="42">
        <f>IF(AND(ISEVEN(ROUND(E114,5)* B114*10^2),ROUND(MOD(ROUND(E114,5)* B114*10^2,1),2)&lt;=0.5),ROUNDDOWN(ROUND(E114,5)* B114,2),ROUND(ROUND(E114,5)* B114,2))</f>
        <v>0</v>
      </c>
      <c r="G114" s="33">
        <f>IF(AND(ISEVEN(H114*10^2),ROUND(MOD(H114*10^2,1),2)&lt;=0.5),ROUNDDOWN(H114,2),ROUND(H114,2))</f>
        <v>0</v>
      </c>
      <c r="H114" s="33">
        <f>0 * F114</f>
        <v>0</v>
      </c>
    </row>
    <row r="115" spans="1:8" s="33" customFormat="1" x14ac:dyDescent="0.2">
      <c r="A115" s="32" t="s">
        <v>209</v>
      </c>
      <c r="B115" s="40">
        <v>100</v>
      </c>
      <c r="C115" s="40" t="s">
        <v>94</v>
      </c>
      <c r="D115" s="41" t="s">
        <v>210</v>
      </c>
      <c r="E115" s="43"/>
      <c r="F115" s="42">
        <f>IF(AND(ISEVEN(ROUND(E115,5)* B115*10^2),ROUND(MOD(ROUND(E115,5)* B115*10^2,1),2)&lt;=0.5),ROUNDDOWN(ROUND(E115,5)* B115,2),ROUND(ROUND(E115,5)* B115,2))</f>
        <v>0</v>
      </c>
      <c r="G115" s="33">
        <f>IF(AND(ISEVEN(H115*10^2),ROUND(MOD(H115*10^2,1),2)&lt;=0.5),ROUNDDOWN(H115,2),ROUND(H115,2))</f>
        <v>0</v>
      </c>
      <c r="H115" s="33">
        <f>0 * F115</f>
        <v>0</v>
      </c>
    </row>
    <row r="116" spans="1:8" s="33" customFormat="1" x14ac:dyDescent="0.2">
      <c r="A116" s="32" t="s">
        <v>211</v>
      </c>
      <c r="B116" s="40">
        <v>1500</v>
      </c>
      <c r="C116" s="40" t="s">
        <v>51</v>
      </c>
      <c r="D116" s="41" t="s">
        <v>212</v>
      </c>
      <c r="E116" s="43"/>
      <c r="F116" s="42">
        <f>IF(AND(ISEVEN(ROUND(E116,5)* B116*10^2),ROUND(MOD(ROUND(E116,5)* B116*10^2,1),2)&lt;=0.5),ROUNDDOWN(ROUND(E116,5)* B116,2),ROUND(ROUND(E116,5)* B116,2))</f>
        <v>0</v>
      </c>
      <c r="G116" s="33">
        <f>IF(AND(ISEVEN(H116*10^2),ROUND(MOD(H116*10^2,1),2)&lt;=0.5),ROUNDDOWN(H116,2),ROUND(H116,2))</f>
        <v>0</v>
      </c>
      <c r="H116" s="33">
        <f>0 * F116</f>
        <v>0</v>
      </c>
    </row>
    <row r="117" spans="1:8" s="33" customFormat="1" ht="25.5" x14ac:dyDescent="0.2">
      <c r="A117" s="32" t="s">
        <v>213</v>
      </c>
      <c r="B117" s="40">
        <v>100</v>
      </c>
      <c r="C117" s="40" t="s">
        <v>54</v>
      </c>
      <c r="D117" s="41" t="s">
        <v>214</v>
      </c>
      <c r="E117" s="43"/>
      <c r="F117" s="42">
        <f>IF(AND(ISEVEN(ROUND(E117,5)* B117*10^2),ROUND(MOD(ROUND(E117,5)* B117*10^2,1),2)&lt;=0.5),ROUNDDOWN(ROUND(E117,5)* B117,2),ROUND(ROUND(E117,5)* B117,2))</f>
        <v>0</v>
      </c>
      <c r="G117" s="33">
        <f>IF(AND(ISEVEN(H117*10^2),ROUND(MOD(H117*10^2,1),2)&lt;=0.5),ROUNDDOWN(H117,2),ROUND(H117,2))</f>
        <v>0</v>
      </c>
      <c r="H117" s="33">
        <f>0 * F117</f>
        <v>0</v>
      </c>
    </row>
    <row r="118" spans="1:8" s="33" customFormat="1" x14ac:dyDescent="0.2">
      <c r="A118" s="32" t="s">
        <v>215</v>
      </c>
      <c r="B118" s="40">
        <v>100</v>
      </c>
      <c r="C118" s="40" t="s">
        <v>54</v>
      </c>
      <c r="D118" s="41" t="s">
        <v>216</v>
      </c>
      <c r="E118" s="43"/>
      <c r="F118" s="42">
        <f>IF(AND(ISEVEN(ROUND(E118,5)* B118*10^2),ROUND(MOD(ROUND(E118,5)* B118*10^2,1),2)&lt;=0.5),ROUNDDOWN(ROUND(E118,5)* B118,2),ROUND(ROUND(E118,5)* B118,2))</f>
        <v>0</v>
      </c>
      <c r="G118" s="33">
        <f>IF(AND(ISEVEN(H118*10^2),ROUND(MOD(H118*10^2,1),2)&lt;=0.5),ROUNDDOWN(H118,2),ROUND(H118,2))</f>
        <v>0</v>
      </c>
      <c r="H118" s="33">
        <f>0 * F118</f>
        <v>0</v>
      </c>
    </row>
    <row r="119" spans="1:8" s="45" customFormat="1" ht="27.95" customHeight="1" x14ac:dyDescent="0.2">
      <c r="A119" s="44"/>
      <c r="B119" s="46"/>
      <c r="C119" s="47"/>
      <c r="D119" s="48"/>
      <c r="E119" s="49" t="s">
        <v>217</v>
      </c>
      <c r="F119" s="50">
        <f>SUM(F91:F118)</f>
        <v>0</v>
      </c>
    </row>
    <row r="120" spans="1:8" s="45" customFormat="1" ht="27.95" customHeight="1" x14ac:dyDescent="0.2">
      <c r="A120" s="44"/>
      <c r="B120" s="46"/>
      <c r="C120" s="47"/>
      <c r="D120" s="48"/>
      <c r="E120" s="49" t="s">
        <v>158</v>
      </c>
      <c r="F120" s="50">
        <f>ROUND(F119* 0.21, 2)</f>
        <v>0</v>
      </c>
    </row>
    <row r="121" spans="1:8" s="45" customFormat="1" ht="27.95" customHeight="1" x14ac:dyDescent="0.2">
      <c r="A121" s="44"/>
      <c r="B121" s="46"/>
      <c r="C121" s="47"/>
      <c r="D121" s="48"/>
      <c r="E121" s="49" t="s">
        <v>218</v>
      </c>
      <c r="F121" s="50">
        <f>SUM(F119:F120)</f>
        <v>0</v>
      </c>
    </row>
    <row r="125" spans="1:8" ht="51" customHeight="1" x14ac:dyDescent="0.2">
      <c r="B125" s="52" t="s">
        <v>220</v>
      </c>
      <c r="C125" s="52"/>
      <c r="D125" s="52"/>
      <c r="E125" s="52"/>
      <c r="F125" s="52"/>
    </row>
    <row r="127" spans="1:8" x14ac:dyDescent="0.2">
      <c r="F127" s="53" t="s">
        <v>221</v>
      </c>
    </row>
    <row r="128" spans="1:8" x14ac:dyDescent="0.2">
      <c r="F128" s="54" t="s">
        <v>222</v>
      </c>
    </row>
  </sheetData>
  <sheetProtection algorithmName="SHA-512" hashValue="L/uHh6B3i87lV5+ep4HT3bzawV3wO41BsxzZzlpCCNg+7biwWH8y9IKSgPwBJoVSkkoLTSgf1msfKcMylzW/5A==" saltValue="0h23K34Y14CTrCSRYSvqnQ==" spinCount="100000" sheet="1" objects="1" scenarios="1" formatRows="0" selectLockedCells="1"/>
  <mergeCells count="5">
    <mergeCell ref="B9:F9"/>
    <mergeCell ref="B5:F5"/>
    <mergeCell ref="B8:C8"/>
    <mergeCell ref="B7:F7"/>
    <mergeCell ref="B125:F125"/>
  </mergeCells>
  <phoneticPr fontId="0" type="noConversion"/>
  <conditionalFormatting sqref="F10:F124 F2:F4 F126:F65532">
    <cfRule type="cellIs" dxfId="0" priority="1" stopIfTrue="1" operator="equal">
      <formula>0</formula>
    </cfRule>
  </conditionalFormatting>
  <pageMargins left="0.59055118110236227" right="0.59055118110236227" top="0.39370078740157483" bottom="0.78740157480314965" header="0" footer="0"/>
  <pageSetup paperSize="9" scale="98" fitToHeight="0" orientation="portrait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amaya1</dc:creator>
  <cp:lastModifiedBy>u_xen_vdi</cp:lastModifiedBy>
  <cp:lastPrinted>2019-03-13T10:36:06Z</cp:lastPrinted>
  <dcterms:created xsi:type="dcterms:W3CDTF">2007-01-22T10:55:29Z</dcterms:created>
  <dcterms:modified xsi:type="dcterms:W3CDTF">2021-01-20T08:42:13Z</dcterms:modified>
</cp:coreProperties>
</file>