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29" i="1"/>
  <c r="F28" i="1"/>
  <c r="F27" i="1"/>
  <c r="G26" i="1"/>
  <c r="H26" i="1"/>
  <c r="F26" i="1"/>
  <c r="F21" i="1"/>
  <c r="F20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</calcChain>
</file>

<file path=xl/sharedStrings.xml><?xml version="1.0" encoding="utf-8"?>
<sst xmlns="http://schemas.openxmlformats.org/spreadsheetml/2006/main" count="43" uniqueCount="33">
  <si>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</si>
  <si>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</si>
  <si>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</si>
  <si>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</si>
  <si>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TSA0070445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</si>
  <si>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DE HORMIGON Y MORTERO  EN LA DE OBRA DE RECUPERACION AMBIENTAL DEL  DELTA RIO ANDARAX F2  (ALMERÍA)' Ref.: TSA0070445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</si>
  <si>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Lote 1: HORMIGONES DE DISTINTAS CARACTERÍSTICAS</t>
  </si>
  <si>
    <t>Nº Uds. Estimad.</t>
  </si>
  <si>
    <t>Ud.</t>
  </si>
  <si>
    <t>Descripción</t>
  </si>
  <si>
    <t>Precio unit. (IVA no incluido)</t>
  </si>
  <si>
    <t>Importe (IVA no incluido)</t>
  </si>
  <si>
    <t>263901</t>
  </si>
  <si>
    <t>m3</t>
  </si>
  <si>
    <t xml:space="preserve">Hormigón no estructural HNE-15/spb/20, árido 20 mm (p.o.)_x000D_
</t>
  </si>
  <si>
    <t>263902</t>
  </si>
  <si>
    <t xml:space="preserve">Hormigón estructural en masa HM-20/spb/20/I, árido 20 mm (p.o.)_x000D_
</t>
  </si>
  <si>
    <t>263903</t>
  </si>
  <si>
    <t>Hormigón estructural para armar HA-25/spb/40/I-IIa, árido 20 mm (p.o.)</t>
  </si>
  <si>
    <t>263904</t>
  </si>
  <si>
    <t>Hor.estr. armar HA-30/spb/40/I-II-IIIa-IIIb+Qa+Qb+E, sulforresistente (puesto en obra.)</t>
  </si>
  <si>
    <t xml:space="preserve">Total importe base ofertado Lote 1 (IVA no incluido): </t>
  </si>
  <si>
    <t>Impuesto sobre el Valor Añadido:</t>
  </si>
  <si>
    <t>Importe total ofertado Lote 1 (IVA incluido):</t>
  </si>
  <si>
    <t>Lote 2: MORTERO CEMENTO Y ARENA M-5 (1/6) SECO, SUMINISTRADO A GRANEL EN SILOS</t>
  </si>
  <si>
    <t>263905</t>
  </si>
  <si>
    <t>Mortero cemento y arena M-5 (1/6), en silo. mortero seco suministrado a granel en silos incluyendo el transporte, el montaje, la puesta en marcha, mantenimiento de silo de gravedad, el desmontaje y la retirada del mismo</t>
  </si>
  <si>
    <t xml:space="preserve">Total importe base ofertado Lote 2 (IVA no incluido): </t>
  </si>
  <si>
    <t>Importe total ofertado Lote 2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</si>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</sst>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vertical="top" wrapText="1"/>
    </xf>
    <xf numFmtId="0" fontId="2" fillId="2" borderId="3" xfId="0" applyNumberFormat="1" applyFont="1" applyFill="1" applyBorder="1"/>
    <xf numFmtId="4" fontId="2" fillId="2" borderId="4" xfId="0" applyNumberFormat="1" applyFont="1" applyFill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6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51">
        <f xml:space="preserve"> + F21 + F29</f>
        <v>0</v>
      </c>
      <c r="C8" s="24"/>
      <c r="D8" s="17" t="s">
        <v>29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ht="17.25" customHeight="1" x14ac:dyDescent="0.2">
      <c r="B13" s="27" t="s">
        <v>6</v>
      </c>
      <c r="C13" s="28"/>
      <c r="D13" s="29"/>
      <c r="E13" s="30"/>
      <c r="F13" s="31"/>
      <c r="M13" s="6"/>
    </row>
    <row r="14" spans="1:13" s="33" customFormat="1" ht="38.25" x14ac:dyDescent="0.2">
      <c r="A14" s="32"/>
      <c r="B14" s="35" t="s">
        <v>7</v>
      </c>
      <c r="C14" s="36" t="s">
        <v>8</v>
      </c>
      <c r="D14" s="37" t="s">
        <v>9</v>
      </c>
      <c r="E14" s="38" t="s">
        <v>10</v>
      </c>
      <c r="F14" s="39" t="s">
        <v>11</v>
      </c>
      <c r="M14" s="34"/>
    </row>
    <row r="15" spans="1:13" s="33" customFormat="1" ht="25.5" x14ac:dyDescent="0.2">
      <c r="A15" s="32" t="s">
        <v>12</v>
      </c>
      <c r="B15" s="40">
        <v>631.79</v>
      </c>
      <c r="C15" s="40" t="s">
        <v>13</v>
      </c>
      <c r="D15" s="41" t="s">
        <v>14</v>
      </c>
      <c r="E15" s="43"/>
      <c r="F15" s="42">
        <f>IF(AND(ISEVEN(ROUND(E15,5)* B15*10^2),ROUND(MOD(ROUND(E15,5)* B15*10^2,1),2)&lt;=0.5),ROUNDDOWN(ROUND(E15,5)* B15,2),ROUND(ROUND(E15,5)* B15,2))</f>
        <v>0</v>
      </c>
      <c r="G15" s="33">
        <f>IF(AND(ISEVEN(H15*10^2),ROUND(MOD(H15*10^2,1),2)&lt;=0.5),ROUNDDOWN(H15,2),ROUND(H15,2))</f>
        <v>0</v>
      </c>
      <c r="H15" s="33">
        <f>0 * F15</f>
        <v>0</v>
      </c>
      <c r="M15" s="34"/>
    </row>
    <row r="16" spans="1:13" s="33" customFormat="1" ht="38.25" x14ac:dyDescent="0.2">
      <c r="A16" s="32" t="s">
        <v>15</v>
      </c>
      <c r="B16" s="40">
        <v>890.16</v>
      </c>
      <c r="C16" s="40" t="s">
        <v>13</v>
      </c>
      <c r="D16" s="41" t="s">
        <v>16</v>
      </c>
      <c r="E16" s="43"/>
      <c r="F16" s="42">
        <f>IF(AND(ISEVEN(ROUND(E16,5)* B16*10^2),ROUND(MOD(ROUND(E16,5)* B16*10^2,1),2)&lt;=0.5),ROUNDDOWN(ROUND(E16,5)* B16,2),ROUND(ROUND(E16,5)* B16,2))</f>
        <v>0</v>
      </c>
      <c r="G16" s="33">
        <f>IF(AND(ISEVEN(H16*10^2),ROUND(MOD(H16*10^2,1),2)&lt;=0.5),ROUNDDOWN(H16,2),ROUND(H16,2))</f>
        <v>0</v>
      </c>
      <c r="H16" s="33">
        <f>0 * F16</f>
        <v>0</v>
      </c>
      <c r="M16" s="34"/>
    </row>
    <row r="17" spans="1:13" s="33" customFormat="1" ht="25.5" x14ac:dyDescent="0.2">
      <c r="A17" s="32" t="s">
        <v>17</v>
      </c>
      <c r="B17" s="40">
        <v>5</v>
      </c>
      <c r="C17" s="40" t="s">
        <v>13</v>
      </c>
      <c r="D17" s="41" t="s">
        <v>18</v>
      </c>
      <c r="E17" s="43"/>
      <c r="F17" s="42">
        <f>IF(AND(ISEVEN(ROUND(E17,5)* B17*10^2),ROUND(MOD(ROUND(E17,5)* B17*10^2,1),2)&lt;=0.5),ROUNDDOWN(ROUND(E17,5)* B17,2),ROUND(ROUND(E17,5)* B17,2))</f>
        <v>0</v>
      </c>
      <c r="G17" s="33">
        <f>IF(AND(ISEVEN(H17*10^2),ROUND(MOD(H17*10^2,1),2)&lt;=0.5),ROUNDDOWN(H17,2),ROUND(H17,2))</f>
        <v>0</v>
      </c>
      <c r="H17" s="33">
        <f>0 * F17</f>
        <v>0</v>
      </c>
      <c r="M17" s="34"/>
    </row>
    <row r="18" spans="1:13" s="33" customFormat="1" ht="25.5" x14ac:dyDescent="0.2">
      <c r="A18" s="32" t="s">
        <v>19</v>
      </c>
      <c r="B18" s="40">
        <v>13.5</v>
      </c>
      <c r="C18" s="40" t="s">
        <v>13</v>
      </c>
      <c r="D18" s="41" t="s">
        <v>20</v>
      </c>
      <c r="E18" s="43"/>
      <c r="F18" s="42">
        <f>IF(AND(ISEVEN(ROUND(E18,5)* B18*10^2),ROUND(MOD(ROUND(E18,5)* B18*10^2,1),2)&lt;=0.5),ROUNDDOWN(ROUND(E18,5)* B18,2),ROUND(ROUND(E18,5)* B18,2))</f>
        <v>0</v>
      </c>
      <c r="G18" s="33">
        <f>IF(AND(ISEVEN(H18*10^2),ROUND(MOD(H18*10^2,1),2)&lt;=0.5),ROUNDDOWN(H18,2),ROUND(H18,2))</f>
        <v>0</v>
      </c>
      <c r="H18" s="33">
        <f>0 * F18</f>
        <v>0</v>
      </c>
    </row>
    <row r="19" spans="1:13" s="45" customFormat="1" ht="27.95" customHeight="1" x14ac:dyDescent="0.2">
      <c r="A19" s="44"/>
      <c r="B19" s="46"/>
      <c r="C19" s="47"/>
      <c r="D19" s="48"/>
      <c r="E19" s="49" t="s">
        <v>21</v>
      </c>
      <c r="F19" s="50">
        <f>SUM(F15:F18)</f>
        <v>0</v>
      </c>
    </row>
    <row r="20" spans="1:13" s="45" customFormat="1" ht="27.95" customHeight="1" x14ac:dyDescent="0.2">
      <c r="A20" s="44"/>
      <c r="B20" s="46"/>
      <c r="C20" s="47"/>
      <c r="D20" s="48"/>
      <c r="E20" s="49" t="s">
        <v>22</v>
      </c>
      <c r="F20" s="50">
        <f>ROUND(F19* 0.21, 2)</f>
        <v>0</v>
      </c>
    </row>
    <row r="21" spans="1:13" s="45" customFormat="1" ht="27.95" customHeight="1" x14ac:dyDescent="0.2">
      <c r="A21" s="44"/>
      <c r="B21" s="46"/>
      <c r="C21" s="47"/>
      <c r="D21" s="48"/>
      <c r="E21" s="49" t="s">
        <v>23</v>
      </c>
      <c r="F21" s="50">
        <f>SUM(F19:F20)</f>
        <v>0</v>
      </c>
    </row>
    <row r="24" spans="1:13" x14ac:dyDescent="0.2">
      <c r="B24" s="27" t="s">
        <v>24</v>
      </c>
      <c r="C24" s="28"/>
      <c r="D24" s="29"/>
      <c r="E24" s="30"/>
      <c r="F24" s="31"/>
    </row>
    <row r="25" spans="1:13" s="33" customFormat="1" ht="38.25" x14ac:dyDescent="0.2">
      <c r="A25" s="32"/>
      <c r="B25" s="35" t="s">
        <v>7</v>
      </c>
      <c r="C25" s="36" t="s">
        <v>8</v>
      </c>
      <c r="D25" s="37" t="s">
        <v>9</v>
      </c>
      <c r="E25" s="38" t="s">
        <v>10</v>
      </c>
      <c r="F25" s="39" t="s">
        <v>11</v>
      </c>
    </row>
    <row r="26" spans="1:13" s="33" customFormat="1" ht="51" x14ac:dyDescent="0.2">
      <c r="A26" s="32" t="s">
        <v>25</v>
      </c>
      <c r="B26" s="40">
        <v>414.81</v>
      </c>
      <c r="C26" s="40" t="s">
        <v>13</v>
      </c>
      <c r="D26" s="41" t="s">
        <v>26</v>
      </c>
      <c r="E26" s="43"/>
      <c r="F26" s="42">
        <f>IF(AND(ISEVEN(ROUND(E26,5)* B26*10^2),ROUND(MOD(ROUND(E26,5)* B26*10^2,1),2)&lt;=0.5),ROUNDDOWN(ROUND(E26,5)* B26,2),ROUND(ROUND(E26,5)* B26,2))</f>
        <v>0</v>
      </c>
      <c r="G26" s="33">
        <f>IF(AND(ISEVEN(H26*10^2),ROUND(MOD(H26*10^2,1),2)&lt;=0.5),ROUNDDOWN(H26,2),ROUND(H26,2))</f>
        <v>0</v>
      </c>
      <c r="H26" s="33">
        <f>0 * F26</f>
        <v>0</v>
      </c>
    </row>
    <row r="27" spans="1:13" s="45" customFormat="1" ht="27.95" customHeight="1" x14ac:dyDescent="0.2">
      <c r="A27" s="44"/>
      <c r="B27" s="46"/>
      <c r="C27" s="47"/>
      <c r="D27" s="48"/>
      <c r="E27" s="49" t="s">
        <v>27</v>
      </c>
      <c r="F27" s="50">
        <f>SUM(F26:F26)</f>
        <v>0</v>
      </c>
    </row>
    <row r="28" spans="1:13" s="45" customFormat="1" ht="27.95" customHeight="1" x14ac:dyDescent="0.2">
      <c r="A28" s="44"/>
      <c r="B28" s="46"/>
      <c r="C28" s="47"/>
      <c r="D28" s="48"/>
      <c r="E28" s="49" t="s">
        <v>22</v>
      </c>
      <c r="F28" s="50">
        <f>ROUND(F27* 0.21, 2)</f>
        <v>0</v>
      </c>
    </row>
    <row r="29" spans="1:13" s="45" customFormat="1" ht="27.95" customHeight="1" x14ac:dyDescent="0.2">
      <c r="A29" s="44"/>
      <c r="B29" s="46"/>
      <c r="C29" s="47"/>
      <c r="D29" s="48"/>
      <c r="E29" s="49" t="s">
        <v>28</v>
      </c>
      <c r="F29" s="50">
        <f>SUM(F27:F28)</f>
        <v>0</v>
      </c>
    </row>
    <row r="33" spans="2:6" ht="51" customHeight="1" x14ac:dyDescent="0.2">
      <c r="B33" s="52" t="s">
        <v>30</v>
      </c>
      <c r="C33" s="52"/>
      <c r="D33" s="52"/>
      <c r="E33" s="52"/>
      <c r="F33" s="52"/>
    </row>
    <row r="35" spans="2:6" x14ac:dyDescent="0.2">
      <c r="F35" s="53" t="s">
        <v>31</v>
      </c>
    </row>
    <row r="36" spans="2:6" x14ac:dyDescent="0.2">
      <c r="F36" s="54" t="s">
        <v>32</v>
      </c>
    </row>
  </sheetData>
  <sheetProtection algorithmName="SHA-512" hashValue="x4QFysPEE3jSopJR41h5lDUJwfUPhHRFQRpvbqH/UoT4O1wXi2JRn7bDQSaf6hoojBYPtOMV4CgQex6SKTDUNg==" saltValue="/1k8AMdXIv6+P5m5qQsCKg==" spinCount="100000" sheet="1" objects="1" scenarios="1" formatRows="0" selectLockedCells="1"/>
  <mergeCells count="5">
    <mergeCell ref="B9:F9"/>
    <mergeCell ref="B5:F5"/>
    <mergeCell ref="B8:C8"/>
    <mergeCell ref="B7:F7"/>
    <mergeCell ref="B33:F33"/>
  </mergeCells>
  <phoneticPr fontId="0" type="noConversion"/>
  <conditionalFormatting sqref="F10:F32 F2:F4 F34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2021-04-26T09:17:54Z</dcterms:modified>
</cp:coreProperties>
</file>